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Giả định" sheetId="1" state="visible" r:id="rId3"/>
    <sheet name="Kết quả" sheetId="2" state="visible" r:id="rId4"/>
    <sheet name="3 kịch bản"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<sst xmlns="http://schemas.openxmlformats.org/spreadsheetml/2006/main" count="129" uniqueCount="85">
  <si>
    <t xml:space="preserve">BẢNG TÍNH HÒA VỐN NHÀ THUỐC – GIẢ ĐỊNH ĐẦU VÀO</t>
  </si>
  <si>
    <t xml:space="preserve">Cách dùng: chỉ nhập vào các ô nền vàng ở cột B (chữ xanh). Cột D là số liệu giả định của ví dụ trong bài, chỉ để tham khảo định dạng, không được dùng để tính kết quả của bạn.</t>
  </si>
  <si>
    <t xml:space="preserve">Đơn vị tiền: triệu đồng. Tỷ lệ % nhập dạng 20% (hoặc 0,2). Kết quả chỉ phản ánh giả định bạn nhập, không phải dự báo hay cam kết lợi nhuận.</t>
  </si>
  <si>
    <t xml:space="preserve">Khoản mục</t>
  </si>
  <si>
    <t xml:space="preserve">Giá trị của bạn</t>
  </si>
  <si>
    <t xml:space="preserve">Đơn vị</t>
  </si>
  <si>
    <t xml:space="preserve">Ví dụ trong bài (giả định)</t>
  </si>
  <si>
    <t xml:space="preserve">Ghi chú</t>
  </si>
  <si>
    <t xml:space="preserve">VỐN ĐẦU TƯ</t>
  </si>
  <si>
    <t xml:space="preserve">Vốn cho mặt bằng, trang thiết bị, chi phí khởi sự</t>
  </si>
  <si>
    <t xml:space="preserve">triệu đồng</t>
  </si>
  <si>
    <t xml:space="preserve">Lấy từ dự toán trong bài Chi phí mở nhà thuốc</t>
  </si>
  <si>
    <t xml:space="preserve">Vốn tồn kho ban đầu</t>
  </si>
  <si>
    <t xml:space="preserve">Tách riêng để theo dõi vốn nằm trong kho</t>
  </si>
  <si>
    <t xml:space="preserve">Tổng vốn đầu tư ban đầu</t>
  </si>
  <si>
    <t xml:space="preserve">Tự tính = hai dòng trên</t>
  </si>
  <si>
    <t xml:space="preserve">DOANH THU VÀ BIÊN LỢI NHUẬN</t>
  </si>
  <si>
    <t xml:space="preserve">Doanh thu dự kiến mỗi tháng</t>
  </si>
  <si>
    <t xml:space="preserve">Dùng cho tab Kết quả; tab 3 kịch bản nhập riêng</t>
  </si>
  <si>
    <t xml:space="preserve">Biên lợi nhuận gộp</t>
  </si>
  <si>
    <t xml:space="preserve">%</t>
  </si>
  <si>
    <t xml:space="preserve">Lợi nhuận gộp ÷ doanh thu, theo giá nhập và giá bán thực tế của bạn</t>
  </si>
  <si>
    <t xml:space="preserve">Chi phí biến đổi và thuế</t>
  </si>
  <si>
    <t xml:space="preserve">% doanh thu</t>
  </si>
  <si>
    <t xml:space="preserve">Phí thanh toán, bao bì, hoa hồng + thuế quy về % doanh thu (hỏi kế toán mức áp dụng hiện hành)</t>
  </si>
  <si>
    <t xml:space="preserve">CHI PHÍ CỐ ĐỊNH MỖI THÁNG</t>
  </si>
  <si>
    <t xml:space="preserve">Mặt bằng</t>
  </si>
  <si>
    <t xml:space="preserve">triệu đồng/tháng</t>
  </si>
  <si>
    <t xml:space="preserve">Lương nhân sự</t>
  </si>
  <si>
    <t xml:space="preserve">Lương chủ nhà thuốc (tính như chi phí)</t>
  </si>
  <si>
    <t xml:space="preserve">Theo mức bạn sẽ trả cho người thay thế</t>
  </si>
  <si>
    <t xml:space="preserve">Điện nước, phần mềm, internet</t>
  </si>
  <si>
    <t xml:space="preserve">Chi phí khác</t>
  </si>
  <si>
    <t xml:space="preserve">Bảo trì, marketing, phát sinh...</t>
  </si>
  <si>
    <t xml:space="preserve">Tổng chi phí cố định</t>
  </si>
  <si>
    <t xml:space="preserve">Tự tính</t>
  </si>
  <si>
    <t xml:space="preserve">QUY ƯỚC</t>
  </si>
  <si>
    <t xml:space="preserve">Số ngày bán hàng mỗi tháng</t>
  </si>
  <si>
    <t xml:space="preserve">ngày</t>
  </si>
  <si>
    <t xml:space="preserve">Bài viết dùng 30 ngày; sửa nếu nhà thuốc nghỉ ngày nào</t>
  </si>
  <si>
    <t xml:space="preserve">Nguồn: công thức và ví dụ giả định theo bài “Mở nhà thuốc có lãi không? Cách tự tính khả năng sinh lời và điểm hòa vốn” – ngheduoc.com</t>
  </si>
  <si>
    <t xml:space="preserve">KẾT QUẢ – LỢI NHUẬN, HÒA VỐN, HOÀN VỐN</t>
  </si>
  <si>
    <t xml:space="preserve">Tab này tự tính, không cần nhập. Cột B dùng số của bạn ở tab Giả định; cột C áp cùng công thức cho ví dụ giả định trong bài để đối chiếu.</t>
  </si>
  <si>
    <t xml:space="preserve">Chỉ số</t>
  </si>
  <si>
    <t xml:space="preserve">Số liệu của bạn</t>
  </si>
  <si>
    <t xml:space="preserve">Công thức</t>
  </si>
  <si>
    <t xml:space="preserve">Doanh thu mỗi tháng</t>
  </si>
  <si>
    <t xml:space="preserve">Từ tab Giả định</t>
  </si>
  <si>
    <t xml:space="preserve">Lợi nhuận gộp mỗi tháng</t>
  </si>
  <si>
    <t xml:space="preserve">Doanh thu × Biên lợi nhuận gộp (%)</t>
  </si>
  <si>
    <t xml:space="preserve">Chi phí biến đổi và thuế mỗi tháng</t>
  </si>
  <si>
    <t xml:space="preserve">Doanh thu × Chi phí biến đổi và thuế (%)</t>
  </si>
  <si>
    <t xml:space="preserve">Biên đóng góp (%)</t>
  </si>
  <si>
    <t xml:space="preserve">Biên lợi nhuận gộp (%) − Chi phí biến đổi và thuế (% doanh thu)</t>
  </si>
  <si>
    <t xml:space="preserve">Chi phí cố định mỗi tháng</t>
  </si>
  <si>
    <t xml:space="preserve">Lợi nhuận ròng mỗi tháng</t>
  </si>
  <si>
    <t xml:space="preserve">Doanh thu × Biên đóng góp (%) − Chi phí cố định</t>
  </si>
  <si>
    <t xml:space="preserve">Doanh thu hòa vốn mỗi tháng</t>
  </si>
  <si>
    <t xml:space="preserve">Chi phí cố định ÷ Biên đóng góp (%)</t>
  </si>
  <si>
    <t xml:space="preserve">Doanh thu hòa vốn mỗi ngày</t>
  </si>
  <si>
    <t xml:space="preserve">Doanh thu hòa vốn mỗi tháng ÷ số ngày bán hàng</t>
  </si>
  <si>
    <t xml:space="preserve">Thời gian hoàn vốn</t>
  </si>
  <si>
    <t xml:space="preserve">Vốn đầu tư ban đầu ÷ Lợi nhuận ròng mỗi tháng (chỉ tính khi lợi nhuận ròng dương)</t>
  </si>
  <si>
    <t xml:space="preserve">Giá vốn hàng bán mỗi tháng</t>
  </si>
  <si>
    <t xml:space="preserve">Doanh thu × (1 − Biên lợi nhuận gộp)</t>
  </si>
  <si>
    <t xml:space="preserve">Số ngày tồn kho</t>
  </si>
  <si>
    <t xml:space="preserve">Giá trị tồn kho ÷ Giá vốn hàng bán mỗi tháng × số ngày</t>
  </si>
  <si>
    <t xml:space="preserve">Kết quả chỉ phản ánh giả định bạn nhập, không phải dự báo hay cam kết lợi nhuận.</t>
  </si>
  <si>
    <t xml:space="preserve">SO SÁNH 3 KỊCH BẢN DOANH THU</t>
  </si>
  <si>
    <t xml:space="preserve">Nhập doanh thu và biên lợi nhuận gộp cho từng kịch bản ở các ô nền vàng. Chi phí cố định, tỷ lệ chi phí biến đổi và thuế, vốn đầu tư lấy từ tab Giả định. Bảng dưới là ví dụ giả định trong bài để đối chiếu.</t>
  </si>
  <si>
    <t xml:space="preserve">Kịch bản của bạn</t>
  </si>
  <si>
    <t xml:space="preserve">Chỉ số (triệu đồng)</t>
  </si>
  <si>
    <t xml:space="preserve">Thận trọng</t>
  </si>
  <si>
    <t xml:space="preserve">Cơ sở</t>
  </si>
  <si>
    <t xml:space="preserve">Thuận lợi</t>
  </si>
  <si>
    <t xml:space="preserve">Nhập</t>
  </si>
  <si>
    <t xml:space="preserve">Biên lợi nhuận gộp (%)</t>
  </si>
  <si>
    <t xml:space="preserve">Lợi nhuận gộp</t>
  </si>
  <si>
    <t xml:space="preserve">Doanh thu × Biên lợi nhuận gộp</t>
  </si>
  <si>
    <t xml:space="preserve">Chi phí cố định</t>
  </si>
  <si>
    <t xml:space="preserve">Lợi nhuận gộp − Chi phí biến đổi và thuế − Chi phí cố định</t>
  </si>
  <si>
    <t xml:space="preserve">Vốn đầu tư ban đầu ÷ Lợi nhuận ròng (khi dương)</t>
  </si>
  <si>
    <t xml:space="preserve">Chi phí cố định ÷ (Biên gộp − Chi phí biến đổi và thuế)</t>
  </si>
  <si>
    <t xml:space="preserve">Tồn kho ÷ Giá vốn hàng bán × số ngày</t>
  </si>
  <si>
    <t xml:space="preserve">Ví dụ trong bài (số liệu giả định, chỉ để đối chiếu)</t>
  </si>
</sst>
</file>

<file path=xl/styles.xml><?xml version="1.0" encoding="utf-8"?>
<styleSheet xmlns="http://schemas.openxmlformats.org/spreadsheetml/2006/main">
  <numFmts count="6">
    <numFmt numFmtId="164" formatCode="General"/>
    <numFmt numFmtId="165" formatCode="#,##0.0;\(#,##0.0\);\-"/>
    <numFmt numFmtId="166" formatCode="0.0%;\(0.0%\);\-"/>
    <numFmt numFmtId="167" formatCode="0"/>
    <numFmt numFmtId="168" formatCode="#,##0.0&quot; tháng&quot;"/>
    <numFmt numFmtId="169" formatCode="#,##0.0&quot; ngày&quot;"/>
  </numFmts>
  <fonts count="15">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10"/>
      <name val="Arial"/>
      <family val="0"/>
      <charset val="1"/>
    </font>
    <font>
      <b val="true"/>
      <sz val="10"/>
      <color rgb="FFFFFFFF"/>
      <name val="Arial"/>
      <family val="0"/>
      <charset val="1"/>
    </font>
    <font>
      <b val="true"/>
      <sz val="10"/>
      <name val="Arial"/>
      <family val="0"/>
      <charset val="1"/>
    </font>
    <font>
      <sz val="10"/>
      <name val="Arial"/>
      <family val="0"/>
      <charset val="1"/>
    </font>
    <font>
      <sz val="10"/>
      <color rgb="FF0000FF"/>
      <name val="Arial"/>
      <family val="0"/>
      <charset val="1"/>
    </font>
    <font>
      <i val="true"/>
      <sz val="10"/>
      <color rgb="FF595959"/>
      <name val="Arial"/>
      <family val="0"/>
      <charset val="1"/>
    </font>
    <font>
      <i val="true"/>
      <sz val="9"/>
      <color rgb="FF595959"/>
      <name val="Arial"/>
      <family val="0"/>
      <charset val="1"/>
    </font>
    <font>
      <sz val="10"/>
      <color rgb="FF008000"/>
      <name val="Arial"/>
      <family val="0"/>
      <charset val="1"/>
    </font>
    <font>
      <i val="true"/>
      <sz val="10"/>
      <color rgb="FFC00000"/>
      <name val="Arial"/>
      <family val="0"/>
      <charset val="1"/>
    </font>
    <font>
      <b val="true"/>
      <sz val="11"/>
      <name val="Arial"/>
      <family val="0"/>
      <charset val="1"/>
    </font>
  </fonts>
  <fills count="6">
    <fill>
      <patternFill patternType="none"/>
    </fill>
    <fill>
      <patternFill patternType="gray125"/>
    </fill>
    <fill>
      <patternFill patternType="solid">
        <fgColor rgb="FF1F4E78"/>
        <bgColor rgb="FF003366"/>
      </patternFill>
    </fill>
    <fill>
      <patternFill patternType="solid">
        <fgColor rgb="FFDDEBF7"/>
        <bgColor rgb="FFF2F2F2"/>
      </patternFill>
    </fill>
    <fill>
      <patternFill patternType="solid">
        <fgColor rgb="FFFFFF00"/>
        <bgColor rgb="FFFFFF00"/>
      </patternFill>
    </fill>
    <fill>
      <patternFill patternType="solid">
        <fgColor rgb="FFF2F2F2"/>
        <bgColor rgb="FFDDEBF7"/>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4" fontId="6" fillId="2" borderId="1" xfId="0" applyFont="true" applyBorder="true" applyAlignment="true" applyProtection="false">
      <alignment horizontal="general" vertical="center" textRotation="0" wrapText="true" indent="0" shrinkToFit="false"/>
      <protection locked="true" hidden="false"/>
    </xf>
    <xf numFmtId="164" fontId="7" fillId="3" borderId="1" xfId="0" applyFont="true" applyBorder="tru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5" fontId="9" fillId="4" borderId="1" xfId="0" applyFont="true" applyBorder="true" applyAlignment="true" applyProtection="false">
      <alignment horizontal="general" vertical="center" textRotation="0" wrapText="true" indent="0" shrinkToFit="false"/>
      <protection locked="true" hidden="false"/>
    </xf>
    <xf numFmtId="165" fontId="9" fillId="5" borderId="1" xfId="0" applyFont="true" applyBorder="tru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center" textRotation="0" wrapText="true" indent="0" shrinkToFit="false"/>
      <protection locked="true" hidden="false"/>
    </xf>
    <xf numFmtId="165" fontId="7" fillId="0" borderId="1" xfId="0" applyFont="true" applyBorder="true" applyAlignment="true" applyProtection="false">
      <alignment horizontal="general" vertical="center" textRotation="0" wrapText="true" indent="0" shrinkToFit="false"/>
      <protection locked="true" hidden="false"/>
    </xf>
    <xf numFmtId="165" fontId="7" fillId="5" borderId="1" xfId="0" applyFont="true" applyBorder="true" applyAlignment="true" applyProtection="false">
      <alignment horizontal="general" vertical="center" textRotation="0" wrapText="true" indent="0" shrinkToFit="false"/>
      <protection locked="true" hidden="false"/>
    </xf>
    <xf numFmtId="166" fontId="9" fillId="4" borderId="1" xfId="0" applyFont="true" applyBorder="true" applyAlignment="true" applyProtection="false">
      <alignment horizontal="general" vertical="center" textRotation="0" wrapText="true" indent="0" shrinkToFit="false"/>
      <protection locked="true" hidden="false"/>
    </xf>
    <xf numFmtId="166" fontId="9" fillId="5" borderId="1" xfId="0" applyFont="true" applyBorder="true" applyAlignment="true" applyProtection="false">
      <alignment horizontal="general" vertical="center" textRotation="0" wrapText="true" indent="0" shrinkToFit="false"/>
      <protection locked="true" hidden="false"/>
    </xf>
    <xf numFmtId="167" fontId="9" fillId="4" borderId="1" xfId="0" applyFont="true" applyBorder="true" applyAlignment="true" applyProtection="false">
      <alignment horizontal="general" vertical="center" textRotation="0" wrapText="true" indent="0" shrinkToFit="false"/>
      <protection locked="true" hidden="false"/>
    </xf>
    <xf numFmtId="167" fontId="9" fillId="5" borderId="1" xfId="0" applyFont="true" applyBorder="true" applyAlignment="true" applyProtection="false">
      <alignment horizontal="general" vertical="center"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2" fillId="0" borderId="1" xfId="0" applyFont="true" applyBorder="true" applyAlignment="true" applyProtection="false">
      <alignment horizontal="general" vertical="center" textRotation="0" wrapText="true" indent="0" shrinkToFit="false"/>
      <protection locked="true" hidden="false"/>
    </xf>
    <xf numFmtId="165" fontId="12" fillId="5" borderId="1" xfId="0" applyFont="true" applyBorder="true" applyAlignment="true" applyProtection="false">
      <alignment horizontal="general" vertical="center" textRotation="0" wrapText="true" indent="0" shrinkToFit="false"/>
      <protection locked="true" hidden="false"/>
    </xf>
    <xf numFmtId="165" fontId="8" fillId="0" borderId="1" xfId="0" applyFont="true" applyBorder="true" applyAlignment="true" applyProtection="false">
      <alignment horizontal="general" vertical="center" textRotation="0" wrapText="true" indent="0" shrinkToFit="false"/>
      <protection locked="true" hidden="false"/>
    </xf>
    <xf numFmtId="165" fontId="8" fillId="5" borderId="1" xfId="0" applyFont="true" applyBorder="true" applyAlignment="true" applyProtection="false">
      <alignment horizontal="general" vertical="center" textRotation="0" wrapText="true" indent="0" shrinkToFit="false"/>
      <protection locked="true" hidden="false"/>
    </xf>
    <xf numFmtId="166" fontId="8" fillId="0" borderId="1" xfId="0" applyFont="true" applyBorder="true" applyAlignment="true" applyProtection="false">
      <alignment horizontal="general" vertical="center" textRotation="0" wrapText="true" indent="0" shrinkToFit="false"/>
      <protection locked="true" hidden="false"/>
    </xf>
    <xf numFmtId="166" fontId="8" fillId="5"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8" fontId="7" fillId="0" borderId="1" xfId="0" applyFont="true" applyBorder="true" applyAlignment="true" applyProtection="false">
      <alignment horizontal="general" vertical="center" textRotation="0" wrapText="true" indent="0" shrinkToFit="false"/>
      <protection locked="true" hidden="false"/>
    </xf>
    <xf numFmtId="168" fontId="7" fillId="5" borderId="1" xfId="0" applyFont="true" applyBorder="true" applyAlignment="true" applyProtection="false">
      <alignment horizontal="general" vertical="center" textRotation="0" wrapText="true" indent="0" shrinkToFit="false"/>
      <protection locked="true" hidden="false"/>
    </xf>
    <xf numFmtId="169" fontId="8" fillId="0" borderId="1" xfId="0" applyFont="true" applyBorder="true" applyAlignment="true" applyProtection="false">
      <alignment horizontal="general" vertical="center" textRotation="0" wrapText="true" indent="0" shrinkToFit="false"/>
      <protection locked="true" hidden="false"/>
    </xf>
    <xf numFmtId="169" fontId="8" fillId="5" borderId="1" xfId="0" applyFont="true" applyBorder="true" applyAlignment="true" applyProtection="false">
      <alignment horizontal="general" vertical="center"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8"/>
    <col collapsed="false" customWidth="true" hidden="false" outlineLevel="0" max="3" min="3" style="0" width="16"/>
    <col collapsed="false" customWidth="true" hidden="false" outlineLevel="0" max="4" min="4" style="0" width="22"/>
    <col collapsed="false" customWidth="true" hidden="false" outlineLevel="0" max="5" min="5" style="0" width="52"/>
  </cols>
  <sheetData>
    <row r="1" customFormat="false" ht="17.35" hidden="false" customHeight="false" outlineLevel="0" collapsed="false">
      <c r="A1" s="1" t="s">
        <v>0</v>
      </c>
    </row>
    <row r="2" customFormat="false" ht="30" hidden="false" customHeight="true" outlineLevel="0" collapsed="false">
      <c r="A2" s="2" t="s">
        <v>1</v>
      </c>
      <c r="B2" s="2"/>
      <c r="C2" s="2"/>
      <c r="D2" s="2"/>
      <c r="E2" s="2"/>
    </row>
    <row r="3" customFormat="false" ht="30" hidden="false" customHeight="true" outlineLevel="0" collapsed="false">
      <c r="A3" s="2" t="s">
        <v>2</v>
      </c>
      <c r="B3" s="2"/>
      <c r="C3" s="2"/>
      <c r="D3" s="2"/>
      <c r="E3" s="2"/>
    </row>
    <row r="5" customFormat="false" ht="15" hidden="false" customHeight="false" outlineLevel="0" collapsed="false">
      <c r="A5" s="3" t="s">
        <v>3</v>
      </c>
      <c r="B5" s="3" t="s">
        <v>4</v>
      </c>
      <c r="C5" s="3" t="s">
        <v>5</v>
      </c>
      <c r="D5" s="3" t="s">
        <v>6</v>
      </c>
      <c r="E5" s="3" t="s">
        <v>7</v>
      </c>
    </row>
    <row r="6" customFormat="false" ht="15" hidden="false" customHeight="false" outlineLevel="0" collapsed="false">
      <c r="A6" s="4" t="s">
        <v>8</v>
      </c>
      <c r="B6" s="5"/>
      <c r="C6" s="5"/>
      <c r="D6" s="5"/>
      <c r="E6" s="5"/>
    </row>
    <row r="7" customFormat="false" ht="15" hidden="false" customHeight="false" outlineLevel="0" collapsed="false">
      <c r="A7" s="6" t="s">
        <v>9</v>
      </c>
      <c r="B7" s="7"/>
      <c r="C7" s="6" t="s">
        <v>10</v>
      </c>
      <c r="D7" s="8" t="n">
        <v>300</v>
      </c>
      <c r="E7" s="9" t="s">
        <v>11</v>
      </c>
    </row>
    <row r="8" customFormat="false" ht="15" hidden="false" customHeight="false" outlineLevel="0" collapsed="false">
      <c r="A8" s="6" t="s">
        <v>12</v>
      </c>
      <c r="B8" s="7"/>
      <c r="C8" s="6" t="s">
        <v>10</v>
      </c>
      <c r="D8" s="8" t="n">
        <v>500</v>
      </c>
      <c r="E8" s="9" t="s">
        <v>13</v>
      </c>
    </row>
    <row r="9" customFormat="false" ht="15" hidden="false" customHeight="false" outlineLevel="0" collapsed="false">
      <c r="A9" s="6" t="s">
        <v>14</v>
      </c>
      <c r="B9" s="10" t="str">
        <f aca="false">IF(COUNT(B7:B8)=0,"",SUM(B7:B8))</f>
        <v/>
      </c>
      <c r="C9" s="6" t="s">
        <v>10</v>
      </c>
      <c r="D9" s="11" t="n">
        <f aca="false">SUM(D7:D8)</f>
        <v>800</v>
      </c>
      <c r="E9" s="9" t="s">
        <v>15</v>
      </c>
    </row>
    <row r="10" customFormat="false" ht="15" hidden="false" customHeight="false" outlineLevel="0" collapsed="false">
      <c r="A10" s="4" t="s">
        <v>16</v>
      </c>
      <c r="B10" s="5"/>
      <c r="C10" s="5"/>
      <c r="D10" s="5"/>
      <c r="E10" s="5"/>
    </row>
    <row r="11" customFormat="false" ht="15" hidden="false" customHeight="false" outlineLevel="0" collapsed="false">
      <c r="A11" s="6" t="s">
        <v>17</v>
      </c>
      <c r="B11" s="7"/>
      <c r="C11" s="6" t="s">
        <v>10</v>
      </c>
      <c r="D11" s="8" t="n">
        <v>400</v>
      </c>
      <c r="E11" s="9" t="s">
        <v>18</v>
      </c>
    </row>
    <row r="12" customFormat="false" ht="23.85" hidden="false" customHeight="false" outlineLevel="0" collapsed="false">
      <c r="A12" s="6" t="s">
        <v>19</v>
      </c>
      <c r="B12" s="12"/>
      <c r="C12" s="6" t="s">
        <v>20</v>
      </c>
      <c r="D12" s="13" t="n">
        <v>0.2</v>
      </c>
      <c r="E12" s="9" t="s">
        <v>21</v>
      </c>
    </row>
    <row r="13" customFormat="false" ht="23.85" hidden="false" customHeight="false" outlineLevel="0" collapsed="false">
      <c r="A13" s="6" t="s">
        <v>22</v>
      </c>
      <c r="B13" s="12"/>
      <c r="C13" s="6" t="s">
        <v>23</v>
      </c>
      <c r="D13" s="13" t="n">
        <v>0.03</v>
      </c>
      <c r="E13" s="9" t="s">
        <v>24</v>
      </c>
    </row>
    <row r="14" customFormat="false" ht="15" hidden="false" customHeight="false" outlineLevel="0" collapsed="false">
      <c r="A14" s="4" t="s">
        <v>25</v>
      </c>
      <c r="B14" s="5"/>
      <c r="C14" s="5"/>
      <c r="D14" s="5"/>
      <c r="E14" s="5"/>
    </row>
    <row r="15" customFormat="false" ht="15" hidden="false" customHeight="false" outlineLevel="0" collapsed="false">
      <c r="A15" s="6" t="s">
        <v>26</v>
      </c>
      <c r="B15" s="7"/>
      <c r="C15" s="6" t="s">
        <v>27</v>
      </c>
      <c r="D15" s="8" t="n">
        <v>15</v>
      </c>
      <c r="E15" s="9"/>
    </row>
    <row r="16" customFormat="false" ht="15" hidden="false" customHeight="false" outlineLevel="0" collapsed="false">
      <c r="A16" s="6" t="s">
        <v>28</v>
      </c>
      <c r="B16" s="7"/>
      <c r="C16" s="6" t="s">
        <v>27</v>
      </c>
      <c r="D16" s="8" t="n">
        <v>16</v>
      </c>
      <c r="E16" s="9"/>
    </row>
    <row r="17" customFormat="false" ht="15" hidden="false" customHeight="false" outlineLevel="0" collapsed="false">
      <c r="A17" s="6" t="s">
        <v>29</v>
      </c>
      <c r="B17" s="7"/>
      <c r="C17" s="6" t="s">
        <v>27</v>
      </c>
      <c r="D17" s="8" t="n">
        <v>12</v>
      </c>
      <c r="E17" s="9" t="s">
        <v>30</v>
      </c>
    </row>
    <row r="18" customFormat="false" ht="15" hidden="false" customHeight="false" outlineLevel="0" collapsed="false">
      <c r="A18" s="6" t="s">
        <v>31</v>
      </c>
      <c r="B18" s="7"/>
      <c r="C18" s="6" t="s">
        <v>27</v>
      </c>
      <c r="D18" s="8" t="n">
        <v>4</v>
      </c>
      <c r="E18" s="9"/>
    </row>
    <row r="19" customFormat="false" ht="15" hidden="false" customHeight="false" outlineLevel="0" collapsed="false">
      <c r="A19" s="6" t="s">
        <v>32</v>
      </c>
      <c r="B19" s="7"/>
      <c r="C19" s="6" t="s">
        <v>27</v>
      </c>
      <c r="D19" s="8" t="n">
        <v>5</v>
      </c>
      <c r="E19" s="9" t="s">
        <v>33</v>
      </c>
    </row>
    <row r="20" customFormat="false" ht="15" hidden="false" customHeight="false" outlineLevel="0" collapsed="false">
      <c r="A20" s="6" t="s">
        <v>34</v>
      </c>
      <c r="B20" s="10" t="str">
        <f aca="false">IF(COUNT(B15:B19)=0,"",SUM(B15:B19))</f>
        <v/>
      </c>
      <c r="C20" s="6" t="s">
        <v>27</v>
      </c>
      <c r="D20" s="11" t="n">
        <f aca="false">SUM(D15:D19)</f>
        <v>52</v>
      </c>
      <c r="E20" s="9" t="s">
        <v>35</v>
      </c>
    </row>
    <row r="21" customFormat="false" ht="15" hidden="false" customHeight="false" outlineLevel="0" collapsed="false">
      <c r="A21" s="4" t="s">
        <v>36</v>
      </c>
      <c r="B21" s="5"/>
      <c r="C21" s="5"/>
      <c r="D21" s="5"/>
      <c r="E21" s="5"/>
    </row>
    <row r="22" customFormat="false" ht="15" hidden="false" customHeight="false" outlineLevel="0" collapsed="false">
      <c r="A22" s="6" t="s">
        <v>37</v>
      </c>
      <c r="B22" s="14" t="n">
        <v>30</v>
      </c>
      <c r="C22" s="6" t="s">
        <v>38</v>
      </c>
      <c r="D22" s="15" t="n">
        <v>30</v>
      </c>
      <c r="E22" s="9" t="s">
        <v>39</v>
      </c>
    </row>
    <row r="24" customFormat="false" ht="15" hidden="false" customHeight="false" outlineLevel="0" collapsed="false">
      <c r="A24" s="16" t="s">
        <v>40</v>
      </c>
    </row>
  </sheetData>
  <mergeCells count="2">
    <mergeCell ref="A2:E2"/>
    <mergeCell ref="A3:E3"/>
  </mergeCells>
  <dataValidations count="1">
    <dataValidation allowBlank="true" error="Nhập số không âm" errorStyle="stop" operator="greaterThanOrEqual" showDropDown="false" showErrorMessage="true" showInputMessage="false" sqref="B7:B8 B11:B13 B15:B19 B22"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22"/>
    <col collapsed="false" customWidth="true" hidden="false" outlineLevel="0" max="3" min="3" style="0" width="26"/>
    <col collapsed="false" customWidth="true" hidden="false" outlineLevel="0" max="4" min="4" style="0" width="62"/>
  </cols>
  <sheetData>
    <row r="1" customFormat="false" ht="17.35" hidden="false" customHeight="false" outlineLevel="0" collapsed="false">
      <c r="A1" s="1" t="s">
        <v>41</v>
      </c>
    </row>
    <row r="2" customFormat="false" ht="30" hidden="false" customHeight="true" outlineLevel="0" collapsed="false">
      <c r="A2" s="2" t="s">
        <v>42</v>
      </c>
      <c r="B2" s="2"/>
      <c r="C2" s="2"/>
      <c r="D2" s="2"/>
    </row>
    <row r="4" customFormat="false" ht="15" hidden="false" customHeight="false" outlineLevel="0" collapsed="false">
      <c r="A4" s="3" t="s">
        <v>43</v>
      </c>
      <c r="B4" s="3" t="s">
        <v>44</v>
      </c>
      <c r="C4" s="3" t="s">
        <v>6</v>
      </c>
      <c r="D4" s="3" t="s">
        <v>45</v>
      </c>
    </row>
    <row r="5" customFormat="false" ht="15" hidden="false" customHeight="false" outlineLevel="0" collapsed="false">
      <c r="A5" s="6" t="s">
        <v>46</v>
      </c>
      <c r="B5" s="17" t="str">
        <f aca="false">IF('Giả định'!$B$11="","",'Giả định'!$B$11)</f>
        <v/>
      </c>
      <c r="C5" s="18" t="n">
        <f aca="false">IF('Giả định'!$D$11="","",'Giả định'!$D$11)</f>
        <v>400</v>
      </c>
      <c r="D5" s="9" t="s">
        <v>47</v>
      </c>
    </row>
    <row r="6" customFormat="false" ht="15" hidden="false" customHeight="false" outlineLevel="0" collapsed="false">
      <c r="A6" s="6" t="s">
        <v>48</v>
      </c>
      <c r="B6" s="19" t="str">
        <f aca="false">IF(OR('Giả định'!$B$11="",'Giả định'!$B$12=""),"",'Giả định'!$B$11*'Giả định'!$B$12)</f>
        <v/>
      </c>
      <c r="C6" s="20" t="n">
        <f aca="false">IF(OR('Giả định'!$D$11="",'Giả định'!$D$12=""),"",'Giả định'!$D$11*'Giả định'!$D$12)</f>
        <v>80</v>
      </c>
      <c r="D6" s="9" t="s">
        <v>49</v>
      </c>
    </row>
    <row r="7" customFormat="false" ht="15" hidden="false" customHeight="false" outlineLevel="0" collapsed="false">
      <c r="A7" s="6" t="s">
        <v>50</v>
      </c>
      <c r="B7" s="19" t="str">
        <f aca="false">IF(OR('Giả định'!$B$11="",'Giả định'!$B$13=""),"",'Giả định'!$B$11*'Giả định'!$B$13)</f>
        <v/>
      </c>
      <c r="C7" s="20" t="n">
        <f aca="false">IF(OR('Giả định'!$D$11="",'Giả định'!$D$13=""),"",'Giả định'!$D$11*'Giả định'!$D$13)</f>
        <v>12</v>
      </c>
      <c r="D7" s="9" t="s">
        <v>51</v>
      </c>
    </row>
    <row r="8" customFormat="false" ht="15" hidden="false" customHeight="false" outlineLevel="0" collapsed="false">
      <c r="A8" s="6" t="s">
        <v>52</v>
      </c>
      <c r="B8" s="21" t="str">
        <f aca="false">IF(OR('Giả định'!$B$12="",'Giả định'!$B$13=""),"",'Giả định'!$B$12-'Giả định'!$B$13)</f>
        <v/>
      </c>
      <c r="C8" s="22" t="n">
        <f aca="false">IF(OR('Giả định'!$D$12="",'Giả định'!$D$13=""),"",'Giả định'!$D$12-'Giả định'!$D$13)</f>
        <v>0.17</v>
      </c>
      <c r="D8" s="9" t="s">
        <v>53</v>
      </c>
    </row>
    <row r="9" customFormat="false" ht="15" hidden="false" customHeight="false" outlineLevel="0" collapsed="false">
      <c r="A9" s="6" t="s">
        <v>54</v>
      </c>
      <c r="B9" s="17" t="str">
        <f aca="false">IF('Giả định'!$B$20="","",'Giả định'!$B$20)</f>
        <v/>
      </c>
      <c r="C9" s="18" t="n">
        <f aca="false">IF('Giả định'!$D$20="","",'Giả định'!$D$20)</f>
        <v>52</v>
      </c>
      <c r="D9" s="9" t="s">
        <v>47</v>
      </c>
    </row>
    <row r="10" customFormat="false" ht="15" hidden="false" customHeight="false" outlineLevel="0" collapsed="false">
      <c r="A10" s="23" t="s">
        <v>55</v>
      </c>
      <c r="B10" s="10" t="str">
        <f aca="false">IF(OR('Giả định'!$B$11="",'Giả định'!$B$12="",'Giả định'!$B$13="",'Giả định'!$B$20=""),"",'Giả định'!$B$11*('Giả định'!$B$12-'Giả định'!$B$13)-'Giả định'!$B$20)</f>
        <v/>
      </c>
      <c r="C10" s="11" t="n">
        <f aca="false">IF(OR('Giả định'!$D$11="",'Giả định'!$D$12="",'Giả định'!$D$13="",'Giả định'!$D$20=""),"",'Giả định'!$D$11*('Giả định'!$D$12-'Giả định'!$D$13)-'Giả định'!$D$20)</f>
        <v>16</v>
      </c>
      <c r="D10" s="9" t="s">
        <v>56</v>
      </c>
    </row>
    <row r="11" customFormat="false" ht="15" hidden="false" customHeight="false" outlineLevel="0" collapsed="false">
      <c r="A11" s="23" t="s">
        <v>57</v>
      </c>
      <c r="B11" s="10" t="str">
        <f aca="false">IF(OR('Giả định'!$B$12="",'Giả định'!$B$13="",'Giả định'!$B$20=""),"",IF('Giả định'!$B$12-'Giả định'!$B$13&lt;=0,"Không hòa vốn (biên đóng góp ≤ 0)",'Giả định'!$B$20/('Giả định'!$B$12-'Giả định'!$B$13)))</f>
        <v/>
      </c>
      <c r="C11" s="11" t="n">
        <f aca="false">IF(OR('Giả định'!$D$12="",'Giả định'!$D$13="",'Giả định'!$D$20=""),"",IF('Giả định'!$D$12-'Giả định'!$D$13&lt;=0,"Không hòa vốn (biên đóng góp ≤ 0)",'Giả định'!$D$20/('Giả định'!$D$12-'Giả định'!$D$13)))</f>
        <v>305.882352941176</v>
      </c>
      <c r="D11" s="9" t="s">
        <v>58</v>
      </c>
    </row>
    <row r="12" customFormat="false" ht="15" hidden="false" customHeight="false" outlineLevel="0" collapsed="false">
      <c r="A12" s="6" t="s">
        <v>59</v>
      </c>
      <c r="B12" s="19" t="str">
        <f aca="false">IF(OR(NOT(ISNUMBER(B11)),'Giả định'!$B$22="",'Giả định'!$B$22=0),"",B11/'Giả định'!$B$22)</f>
        <v/>
      </c>
      <c r="C12" s="20" t="n">
        <f aca="false">IF(OR(NOT(ISNUMBER(C11)),'Giả định'!$D$22="",'Giả định'!$D$22=0),"",C11/'Giả định'!$D$22)</f>
        <v>10.1960784313725</v>
      </c>
      <c r="D12" s="9" t="s">
        <v>60</v>
      </c>
    </row>
    <row r="13" customFormat="false" ht="23.85" hidden="false" customHeight="false" outlineLevel="0" collapsed="false">
      <c r="A13" s="23" t="s">
        <v>61</v>
      </c>
      <c r="B13" s="24" t="str">
        <f aca="false">IF(OR(B10="",'Giả định'!$B$9=""),"",IF(B10&gt;0,'Giả định'!$B$9/B10,"Chưa hoàn vốn (lỗ)"))</f>
        <v/>
      </c>
      <c r="C13" s="25" t="n">
        <f aca="false">IF(OR(C10="",'Giả định'!$D$9=""),"",IF(C10&gt;0,'Giả định'!$D$9/C10,"Chưa hoàn vốn (lỗ)"))</f>
        <v>50</v>
      </c>
      <c r="D13" s="9" t="s">
        <v>62</v>
      </c>
    </row>
    <row r="14" customFormat="false" ht="15" hidden="false" customHeight="false" outlineLevel="0" collapsed="false">
      <c r="A14" s="6" t="s">
        <v>63</v>
      </c>
      <c r="B14" s="19" t="str">
        <f aca="false">IF(OR('Giả định'!$B$11="",'Giả định'!$B$12=""),"",'Giả định'!$B$11*(1-'Giả định'!$B$12))</f>
        <v/>
      </c>
      <c r="C14" s="20" t="n">
        <f aca="false">IF(OR('Giả định'!$D$11="",'Giả định'!$D$12=""),"",'Giả định'!$D$11*(1-'Giả định'!$D$12))</f>
        <v>320</v>
      </c>
      <c r="D14" s="9" t="s">
        <v>64</v>
      </c>
    </row>
    <row r="15" customFormat="false" ht="15" hidden="false" customHeight="false" outlineLevel="0" collapsed="false">
      <c r="A15" s="6" t="s">
        <v>65</v>
      </c>
      <c r="B15" s="26" t="str">
        <f aca="false">IF(OR(B14="",'Giả định'!$B$8="",'Giả định'!$B$22=""),"",IF(B14&lt;=0,"",'Giả định'!$B$8/B14*'Giả định'!$B$22))</f>
        <v/>
      </c>
      <c r="C15" s="27" t="n">
        <f aca="false">IF(OR(C14="",'Giả định'!$D$8="",'Giả định'!$D$22=""),"",IF(C14&lt;=0,"",'Giả định'!$D$8/C14*'Giả định'!$D$22))</f>
        <v>46.875</v>
      </c>
      <c r="D15" s="9" t="s">
        <v>66</v>
      </c>
    </row>
    <row r="17" customFormat="false" ht="15" hidden="false" customHeight="false" outlineLevel="0" collapsed="false">
      <c r="A17" s="28" t="s">
        <v>67</v>
      </c>
    </row>
  </sheetData>
  <mergeCells count="1">
    <mergeCell ref="A2:D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4" min="2" style="0" width="16"/>
    <col collapsed="false" customWidth="true" hidden="false" outlineLevel="0" max="5" min="5" style="0" width="52"/>
  </cols>
  <sheetData>
    <row r="1" customFormat="false" ht="17.35" hidden="false" customHeight="false" outlineLevel="0" collapsed="false">
      <c r="A1" s="1" t="s">
        <v>68</v>
      </c>
    </row>
    <row r="2" customFormat="false" ht="42" hidden="false" customHeight="true" outlineLevel="0" collapsed="false">
      <c r="A2" s="2" t="s">
        <v>69</v>
      </c>
      <c r="B2" s="2"/>
      <c r="C2" s="2"/>
      <c r="D2" s="2"/>
      <c r="E2" s="2"/>
    </row>
    <row r="4" customFormat="false" ht="15" hidden="false" customHeight="false" outlineLevel="0" collapsed="false">
      <c r="A4" s="29" t="s">
        <v>70</v>
      </c>
    </row>
    <row r="5" customFormat="false" ht="15" hidden="false" customHeight="false" outlineLevel="0" collapsed="false">
      <c r="A5" s="3" t="s">
        <v>71</v>
      </c>
      <c r="B5" s="3" t="s">
        <v>72</v>
      </c>
      <c r="C5" s="3" t="s">
        <v>73</v>
      </c>
      <c r="D5" s="3" t="s">
        <v>74</v>
      </c>
      <c r="E5" s="3" t="s">
        <v>45</v>
      </c>
    </row>
    <row r="6" customFormat="false" ht="15" hidden="false" customHeight="false" outlineLevel="0" collapsed="false">
      <c r="A6" s="6" t="s">
        <v>46</v>
      </c>
      <c r="B6" s="7"/>
      <c r="C6" s="7"/>
      <c r="D6" s="7"/>
      <c r="E6" s="9" t="s">
        <v>75</v>
      </c>
    </row>
    <row r="7" customFormat="false" ht="15" hidden="false" customHeight="false" outlineLevel="0" collapsed="false">
      <c r="A7" s="6" t="s">
        <v>76</v>
      </c>
      <c r="B7" s="12"/>
      <c r="C7" s="12"/>
      <c r="D7" s="12"/>
      <c r="E7" s="9" t="s">
        <v>75</v>
      </c>
    </row>
    <row r="8" customFormat="false" ht="15" hidden="false" customHeight="false" outlineLevel="0" collapsed="false">
      <c r="A8" s="6" t="s">
        <v>77</v>
      </c>
      <c r="B8" s="19" t="str">
        <f aca="false">IF(OR(B6="",B7=""),"",B6*B7)</f>
        <v/>
      </c>
      <c r="C8" s="19" t="str">
        <f aca="false">IF(OR(C6="",C7=""),"",C6*C7)</f>
        <v/>
      </c>
      <c r="D8" s="19" t="str">
        <f aca="false">IF(OR(D6="",D7=""),"",D6*D7)</f>
        <v/>
      </c>
      <c r="E8" s="9" t="s">
        <v>78</v>
      </c>
    </row>
    <row r="9" customFormat="false" ht="15" hidden="false" customHeight="false" outlineLevel="0" collapsed="false">
      <c r="A9" s="6" t="s">
        <v>22</v>
      </c>
      <c r="B9" s="19" t="str">
        <f aca="false">IF(OR(B6="",'Giả định'!$B$13=""),"",B6*'Giả định'!$B$13)</f>
        <v/>
      </c>
      <c r="C9" s="19" t="str">
        <f aca="false">IF(OR(C6="",'Giả định'!$B$13=""),"",C6*'Giả định'!$B$13)</f>
        <v/>
      </c>
      <c r="D9" s="19" t="str">
        <f aca="false">IF(OR(D6="",'Giả định'!$B$13=""),"",D6*'Giả định'!$B$13)</f>
        <v/>
      </c>
      <c r="E9" s="9" t="s">
        <v>51</v>
      </c>
    </row>
    <row r="10" customFormat="false" ht="15" hidden="false" customHeight="false" outlineLevel="0" collapsed="false">
      <c r="A10" s="6" t="s">
        <v>79</v>
      </c>
      <c r="B10" s="17" t="str">
        <f aca="false">IF('Giả định'!$B$20="","",'Giả định'!$B$20)</f>
        <v/>
      </c>
      <c r="C10" s="17" t="str">
        <f aca="false">IF('Giả định'!$B$20="","",'Giả định'!$B$20)</f>
        <v/>
      </c>
      <c r="D10" s="17" t="str">
        <f aca="false">IF('Giả định'!$B$20="","",'Giả định'!$B$20)</f>
        <v/>
      </c>
      <c r="E10" s="9" t="s">
        <v>47</v>
      </c>
    </row>
    <row r="11" customFormat="false" ht="15" hidden="false" customHeight="false" outlineLevel="0" collapsed="false">
      <c r="A11" s="23" t="s">
        <v>55</v>
      </c>
      <c r="B11" s="10" t="str">
        <f aca="false">IF(OR(B8="",B9="",B10=""),"",B8-B9-B10)</f>
        <v/>
      </c>
      <c r="C11" s="10" t="str">
        <f aca="false">IF(OR(C8="",C9="",C10=""),"",C8-C9-C10)</f>
        <v/>
      </c>
      <c r="D11" s="10" t="str">
        <f aca="false">IF(OR(D8="",D9="",D10=""),"",D8-D9-D10)</f>
        <v/>
      </c>
      <c r="E11" s="9" t="s">
        <v>80</v>
      </c>
    </row>
    <row r="12" customFormat="false" ht="15" hidden="false" customHeight="false" outlineLevel="0" collapsed="false">
      <c r="A12" s="23" t="s">
        <v>61</v>
      </c>
      <c r="B12" s="24" t="str">
        <f aca="false">IF(OR(B11="",'Giả định'!$B$9=""),"",IF(B11&gt;0,'Giả định'!$B$9/B11,"Chưa hoàn vốn (lỗ)"))</f>
        <v/>
      </c>
      <c r="C12" s="24" t="str">
        <f aca="false">IF(OR(C11="",'Giả định'!$B$9=""),"",IF(C11&gt;0,'Giả định'!$B$9/C11,"Chưa hoàn vốn (lỗ)"))</f>
        <v/>
      </c>
      <c r="D12" s="24" t="str">
        <f aca="false">IF(OR(D11="",'Giả định'!$B$9=""),"",IF(D11&gt;0,'Giả định'!$B$9/D11,"Chưa hoàn vốn (lỗ)"))</f>
        <v/>
      </c>
      <c r="E12" s="9" t="s">
        <v>81</v>
      </c>
    </row>
    <row r="13" customFormat="false" ht="15" hidden="false" customHeight="false" outlineLevel="0" collapsed="false">
      <c r="A13" s="6" t="s">
        <v>57</v>
      </c>
      <c r="B13" s="19" t="str">
        <f aca="false">IF(OR(B7="",'Giả định'!$B$13="",'Giả định'!$B$20=""),"",IF(B7-'Giả định'!$B$13&lt;=0,"Không hòa vốn",'Giả định'!$B$20/(B7-'Giả định'!$B$13)))</f>
        <v/>
      </c>
      <c r="C13" s="19" t="str">
        <f aca="false">IF(OR(C7="",'Giả định'!$B$13="",'Giả định'!$B$20=""),"",IF(C7-'Giả định'!$B$13&lt;=0,"Không hòa vốn",'Giả định'!$B$20/(C7-'Giả định'!$B$13)))</f>
        <v/>
      </c>
      <c r="D13" s="19" t="str">
        <f aca="false">IF(OR(D7="",'Giả định'!$B$13="",'Giả định'!$B$20=""),"",IF(D7-'Giả định'!$B$13&lt;=0,"Không hòa vốn",'Giả định'!$B$20/(D7-'Giả định'!$B$13)))</f>
        <v/>
      </c>
      <c r="E13" s="9" t="s">
        <v>82</v>
      </c>
    </row>
    <row r="14" customFormat="false" ht="15" hidden="false" customHeight="false" outlineLevel="0" collapsed="false">
      <c r="A14" s="6" t="s">
        <v>65</v>
      </c>
      <c r="B14" s="26" t="str">
        <f aca="false">IF(OR(OR(B6="",B7=""),'Giả định'!$B$8="",'Giả định'!$B$22=""),"",IF(B6*(1-B7)&lt;=0,"",'Giả định'!$B$8/(B6*(1-B7))*'Giả định'!$B$22))</f>
        <v/>
      </c>
      <c r="C14" s="26" t="str">
        <f aca="false">IF(OR(OR(C6="",C7=""),'Giả định'!$B$8="",'Giả định'!$B$22=""),"",IF(C6*(1-C7)&lt;=0,"",'Giả định'!$B$8/(C6*(1-C7))*'Giả định'!$B$22))</f>
        <v/>
      </c>
      <c r="D14" s="26" t="str">
        <f aca="false">IF(OR(OR(D6="",D7=""),'Giả định'!$B$8="",'Giả định'!$B$22=""),"",IF(D6*(1-D7)&lt;=0,"",'Giả định'!$B$8/(D6*(1-D7))*'Giả định'!$B$22))</f>
        <v/>
      </c>
      <c r="E14" s="9" t="s">
        <v>83</v>
      </c>
    </row>
    <row r="17" customFormat="false" ht="15" hidden="false" customHeight="false" outlineLevel="0" collapsed="false">
      <c r="A17" s="29" t="s">
        <v>84</v>
      </c>
    </row>
    <row r="18" customFormat="false" ht="15" hidden="false" customHeight="false" outlineLevel="0" collapsed="false">
      <c r="A18" s="3" t="s">
        <v>71</v>
      </c>
      <c r="B18" s="3" t="s">
        <v>72</v>
      </c>
      <c r="C18" s="3" t="s">
        <v>73</v>
      </c>
      <c r="D18" s="3" t="s">
        <v>74</v>
      </c>
      <c r="E18" s="3" t="s">
        <v>45</v>
      </c>
    </row>
    <row r="19" customFormat="false" ht="15" hidden="false" customHeight="false" outlineLevel="0" collapsed="false">
      <c r="A19" s="6" t="s">
        <v>46</v>
      </c>
      <c r="B19" s="8" t="n">
        <v>300</v>
      </c>
      <c r="C19" s="8" t="n">
        <v>400</v>
      </c>
      <c r="D19" s="8" t="n">
        <v>500</v>
      </c>
      <c r="E19" s="9" t="s">
        <v>75</v>
      </c>
    </row>
    <row r="20" customFormat="false" ht="15" hidden="false" customHeight="false" outlineLevel="0" collapsed="false">
      <c r="A20" s="6" t="s">
        <v>76</v>
      </c>
      <c r="B20" s="13" t="n">
        <v>0.2</v>
      </c>
      <c r="C20" s="13" t="n">
        <v>0.2</v>
      </c>
      <c r="D20" s="13" t="n">
        <v>0.2</v>
      </c>
      <c r="E20" s="9" t="s">
        <v>75</v>
      </c>
    </row>
    <row r="21" customFormat="false" ht="15" hidden="false" customHeight="false" outlineLevel="0" collapsed="false">
      <c r="A21" s="6" t="s">
        <v>77</v>
      </c>
      <c r="B21" s="20" t="n">
        <f aca="false">IF(OR(B19="",B20=""),"",B19*B20)</f>
        <v>60</v>
      </c>
      <c r="C21" s="20" t="n">
        <f aca="false">IF(OR(C19="",C20=""),"",C19*C20)</f>
        <v>80</v>
      </c>
      <c r="D21" s="20" t="n">
        <f aca="false">IF(OR(D19="",D20=""),"",D19*D20)</f>
        <v>100</v>
      </c>
      <c r="E21" s="9" t="s">
        <v>78</v>
      </c>
    </row>
    <row r="22" customFormat="false" ht="15" hidden="false" customHeight="false" outlineLevel="0" collapsed="false">
      <c r="A22" s="6" t="s">
        <v>22</v>
      </c>
      <c r="B22" s="20" t="n">
        <f aca="false">IF(OR(B19="",'Giả định'!$D$13=""),"",B19*'Giả định'!$D$13)</f>
        <v>9</v>
      </c>
      <c r="C22" s="20" t="n">
        <f aca="false">IF(OR(C19="",'Giả định'!$D$13=""),"",C19*'Giả định'!$D$13)</f>
        <v>12</v>
      </c>
      <c r="D22" s="20" t="n">
        <f aca="false">IF(OR(D19="",'Giả định'!$D$13=""),"",D19*'Giả định'!$D$13)</f>
        <v>15</v>
      </c>
      <c r="E22" s="9" t="s">
        <v>51</v>
      </c>
    </row>
    <row r="23" customFormat="false" ht="15" hidden="false" customHeight="false" outlineLevel="0" collapsed="false">
      <c r="A23" s="6" t="s">
        <v>79</v>
      </c>
      <c r="B23" s="18" t="n">
        <f aca="false">IF('Giả định'!$D$20="","",'Giả định'!$D$20)</f>
        <v>52</v>
      </c>
      <c r="C23" s="18" t="n">
        <f aca="false">IF('Giả định'!$D$20="","",'Giả định'!$D$20)</f>
        <v>52</v>
      </c>
      <c r="D23" s="18" t="n">
        <f aca="false">IF('Giả định'!$D$20="","",'Giả định'!$D$20)</f>
        <v>52</v>
      </c>
      <c r="E23" s="9" t="s">
        <v>47</v>
      </c>
    </row>
    <row r="24" customFormat="false" ht="15" hidden="false" customHeight="false" outlineLevel="0" collapsed="false">
      <c r="A24" s="23" t="s">
        <v>55</v>
      </c>
      <c r="B24" s="11" t="n">
        <f aca="false">IF(OR(B21="",B22="",B23=""),"",B21-B22-B23)</f>
        <v>-1</v>
      </c>
      <c r="C24" s="11" t="n">
        <f aca="false">IF(OR(C21="",C22="",C23=""),"",C21-C22-C23)</f>
        <v>16</v>
      </c>
      <c r="D24" s="11" t="n">
        <f aca="false">IF(OR(D21="",D22="",D23=""),"",D21-D22-D23)</f>
        <v>33</v>
      </c>
      <c r="E24" s="9" t="s">
        <v>80</v>
      </c>
    </row>
    <row r="25" customFormat="false" ht="23.85" hidden="false" customHeight="false" outlineLevel="0" collapsed="false">
      <c r="A25" s="23" t="s">
        <v>61</v>
      </c>
      <c r="B25" s="25" t="str">
        <f aca="false">IF(OR(B24="",'Giả định'!$D$9=""),"",IF(B24&gt;0,'Giả định'!$D$9/B24,"Chưa hoàn vốn (lỗ)"))</f>
        <v>Chưa hoàn vốn (lỗ)</v>
      </c>
      <c r="C25" s="25" t="n">
        <f aca="false">IF(OR(C24="",'Giả định'!$D$9=""),"",IF(C24&gt;0,'Giả định'!$D$9/C24,"Chưa hoàn vốn (lỗ)"))</f>
        <v>50</v>
      </c>
      <c r="D25" s="25" t="n">
        <f aca="false">IF(OR(D24="",'Giả định'!$D$9=""),"",IF(D24&gt;0,'Giả định'!$D$9/D24,"Chưa hoàn vốn (lỗ)"))</f>
        <v>24.2424242424242</v>
      </c>
      <c r="E25" s="9" t="s">
        <v>81</v>
      </c>
    </row>
    <row r="26" customFormat="false" ht="15" hidden="false" customHeight="false" outlineLevel="0" collapsed="false">
      <c r="A26" s="6" t="s">
        <v>57</v>
      </c>
      <c r="B26" s="20" t="n">
        <f aca="false">IF(OR(B20="",'Giả định'!$D$13="",'Giả định'!$D$20=""),"",IF(B20-'Giả định'!$D$13&lt;=0,"Không hòa vốn",'Giả định'!$D$20/(B20-'Giả định'!$D$13)))</f>
        <v>305.882352941176</v>
      </c>
      <c r="C26" s="20" t="n">
        <f aca="false">IF(OR(C20="",'Giả định'!$D$13="",'Giả định'!$D$20=""),"",IF(C20-'Giả định'!$D$13&lt;=0,"Không hòa vốn",'Giả định'!$D$20/(C20-'Giả định'!$D$13)))</f>
        <v>305.882352941176</v>
      </c>
      <c r="D26" s="20" t="n">
        <f aca="false">IF(OR(D20="",'Giả định'!$D$13="",'Giả định'!$D$20=""),"",IF(D20-'Giả định'!$D$13&lt;=0,"Không hòa vốn",'Giả định'!$D$20/(D20-'Giả định'!$D$13)))</f>
        <v>305.882352941176</v>
      </c>
      <c r="E26" s="9" t="s">
        <v>82</v>
      </c>
    </row>
    <row r="27" customFormat="false" ht="15" hidden="false" customHeight="false" outlineLevel="0" collapsed="false">
      <c r="A27" s="6" t="s">
        <v>65</v>
      </c>
      <c r="B27" s="27" t="n">
        <f aca="false">IF(OR(OR(B19="",B20=""),'Giả định'!$D$8="",'Giả định'!$D$22=""),"",IF(B19*(1-B20)&lt;=0,"",'Giả định'!$D$8/(B19*(1-B20))*'Giả định'!$D$22))</f>
        <v>62.5</v>
      </c>
      <c r="C27" s="27" t="n">
        <f aca="false">IF(OR(OR(C19="",C20=""),'Giả định'!$D$8="",'Giả định'!$D$22=""),"",IF(C19*(1-C20)&lt;=0,"",'Giả định'!$D$8/(C19*(1-C20))*'Giả định'!$D$22))</f>
        <v>46.875</v>
      </c>
      <c r="D27" s="27" t="n">
        <f aca="false">IF(OR(OR(D19="",D20=""),'Giả định'!$D$8="",'Giả định'!$D$22=""),"",IF(D19*(1-D20)&lt;=0,"",'Giả định'!$D$8/(D19*(1-D20))*'Giả định'!$D$22))</f>
        <v>37.5</v>
      </c>
      <c r="E27" s="9" t="s">
        <v>83</v>
      </c>
    </row>
    <row r="30" customFormat="false" ht="15" hidden="false" customHeight="false" outlineLevel="0" collapsed="false">
      <c r="A30" s="28" t="s">
        <v>67</v>
      </c>
    </row>
  </sheetData>
  <mergeCells count="1">
    <mergeCell ref="A2:E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2026-11-05T07:52:58Z</dcterms:created>
  <dc:creator>openpyxl</dc:creator>
  <dc:description/>
  <dc:language>en-US</dc:language>
  <cp:lastModifiedBy/>
  <dcterms:modified xsi:type="dcterms:W3CDTF">2026-11-05T07:52:58Z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