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Danh muc" sheetId="1" state="visible" r:id="rId1"/>
    <sheet xmlns:r="http://schemas.openxmlformats.org/officeDocument/2006/relationships" name="Chi tiết mã hàng" sheetId="2" state="visible" r:id="rId2"/>
    <sheet xmlns:r="http://schemas.openxmlformats.org/officeDocument/2006/relationships" name="Tieu chi" sheetId="3" state="visible" r:id="rId3"/>
    <sheet xmlns:r="http://schemas.openxmlformats.org/officeDocument/2006/relationships" name="Checklist GPP" sheetId="4" state="visible" r:id="rId4"/>
  </sheets>
  <definedNames/>
</workbook>
</file>

<file path=xl/styles.xml><?xml version="1.0" encoding="utf-8"?>
<styleSheet xmlns="http://schemas.openxmlformats.org/spreadsheetml/2006/main">
  <numFmts count="3">
    <numFmt numFmtId="164" formatCode="0.0%"/>
    <numFmt numFmtId="165" formatCode="#,##0.0"/>
    <numFmt numFmtId="166" formatCode="0.0"/>
  </numFmts>
  <fonts count="9">
    <font>
      <name val="Carlito"/>
      <sz val="11"/>
    </font>
    <font>
      <name val="Arial"/>
      <color rgb="FF172B3A"/>
      <sz val="11"/>
    </font>
    <font>
      <name val="Arial"/>
      <b val="1"/>
      <color rgb="FF075985"/>
      <sz val="16"/>
    </font>
    <font>
      <name val="Arial"/>
      <color rgb="FF0F9F8F"/>
      <sz val="11"/>
    </font>
    <font>
      <name val="Arial"/>
      <color rgb="FF174FA8"/>
      <sz val="11"/>
    </font>
    <font>
      <name val="Arial"/>
      <b val="1"/>
      <color rgb="FFFFFFFF"/>
      <sz val="11"/>
    </font>
    <font>
      <name val="Arial"/>
      <b val="1"/>
      <color rgb="FF172B3A"/>
      <sz val="11"/>
    </font>
    <font>
      <name val="Arial"/>
      <b val="1"/>
      <color rgb="FF075985"/>
      <sz val="11"/>
    </font>
    <font>
      <name val="Arial"/>
      <color rgb="FF52616B"/>
      <sz val="11"/>
    </font>
  </fonts>
  <fills count="5">
    <fill>
      <patternFill/>
    </fill>
    <fill>
      <patternFill patternType="gray125"/>
    </fill>
    <fill>
      <patternFill patternType="solid">
        <fgColor rgb="FFFFF4D6"/>
      </patternFill>
    </fill>
    <fill>
      <patternFill patternType="solid">
        <fgColor rgb="FF075985"/>
      </patternFill>
    </fill>
    <fill>
      <patternFill patternType="solid">
        <fgColor rgb="FFE4F3F0"/>
      </patternFill>
    </fill>
  </fills>
  <borders count="1">
    <border>
      <left/>
      <right/>
      <top/>
      <bottom/>
      <diagonal/>
    </border>
  </borders>
  <cellStyleXfs count="1">
    <xf numFmtId="0" fontId="0" fillId="0" borderId="0"/>
  </cellStyleXfs>
  <cellXfs count="43">
    <xf numFmtId="0" fontId="0" fillId="0" borderId="0" pivotButton="0" quotePrefix="0" xfId="0"/>
    <xf numFmtId="0" fontId="1"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1" fillId="2" borderId="0" applyAlignment="1" pivotButton="0" quotePrefix="0" xfId="0">
      <alignment vertical="center"/>
    </xf>
    <xf numFmtId="0" fontId="4" fillId="2" borderId="0" applyAlignment="1" pivotButton="0" quotePrefix="0" xfId="0">
      <alignment vertical="center"/>
    </xf>
    <xf numFmtId="0" fontId="1" fillId="3" borderId="0" applyAlignment="1" pivotButton="0" quotePrefix="0" xfId="0">
      <alignment vertical="center"/>
    </xf>
    <xf numFmtId="0" fontId="5" fillId="3" borderId="0" applyAlignment="1" pivotButton="0" quotePrefix="0" xfId="0">
      <alignment vertical="center"/>
    </xf>
    <xf numFmtId="0" fontId="5" fillId="3" borderId="0" applyAlignment="1" pivotButton="0" quotePrefix="0" xfId="0">
      <alignment vertical="center" wrapText="1"/>
    </xf>
    <xf numFmtId="0" fontId="5" fillId="3" borderId="0" applyAlignment="1" pivotButton="0" quotePrefix="0" xfId="0">
      <alignment horizontal="center" vertical="center" wrapText="1"/>
    </xf>
    <xf numFmtId="0" fontId="1" fillId="0" borderId="0" applyAlignment="1" pivotButton="0" quotePrefix="0" xfId="0">
      <alignment vertical="center" wrapText="1"/>
    </xf>
    <xf numFmtId="0" fontId="1" fillId="4" borderId="0" applyAlignment="1" pivotButton="0" quotePrefix="0" xfId="0">
      <alignment vertical="center"/>
    </xf>
    <xf numFmtId="0" fontId="6" fillId="4" borderId="0" applyAlignment="1" pivotButton="0" quotePrefix="0" xfId="0">
      <alignment vertical="center"/>
    </xf>
    <xf numFmtId="9" fontId="4" fillId="2" borderId="0" applyAlignment="1" pivotButton="0" quotePrefix="0" xfId="0">
      <alignment vertical="center"/>
    </xf>
    <xf numFmtId="9" fontId="6" fillId="4" borderId="0" applyAlignment="1" pivotButton="0" quotePrefix="0" xfId="0">
      <alignment vertical="center"/>
    </xf>
    <xf numFmtId="164" fontId="4" fillId="2" borderId="0" applyAlignment="1" pivotButton="0" quotePrefix="0" xfId="0">
      <alignment vertical="center"/>
    </xf>
    <xf numFmtId="165" fontId="1" fillId="0" borderId="0" applyAlignment="1" pivotButton="0" quotePrefix="0" xfId="0">
      <alignment vertical="center"/>
    </xf>
    <xf numFmtId="165" fontId="6" fillId="4" borderId="0" applyAlignment="1" pivotButton="0" quotePrefix="0" xfId="0">
      <alignment vertical="center"/>
    </xf>
    <xf numFmtId="1" fontId="4" fillId="2" borderId="0" applyAlignment="1" pivotButton="0" quotePrefix="0" xfId="0">
      <alignment vertical="center"/>
    </xf>
    <xf numFmtId="1" fontId="6" fillId="4" borderId="0" applyAlignment="1" pivotButton="0" quotePrefix="0" xfId="0">
      <alignment vertical="center"/>
    </xf>
    <xf numFmtId="166" fontId="4" fillId="2" borderId="0" applyAlignment="1" pivotButton="0" quotePrefix="0" xfId="0">
      <alignment vertical="center"/>
    </xf>
    <xf numFmtId="0" fontId="7" fillId="0" borderId="0" applyAlignment="1" pivotButton="0" quotePrefix="0" xfId="0">
      <alignment vertical="center"/>
    </xf>
    <xf numFmtId="166" fontId="1" fillId="0" borderId="0" applyAlignment="1" pivotButton="0" quotePrefix="0" xfId="0">
      <alignment vertical="center"/>
    </xf>
    <xf numFmtId="166" fontId="1" fillId="4" borderId="0" applyAlignment="1" pivotButton="0" quotePrefix="0" xfId="0">
      <alignment vertical="center"/>
    </xf>
    <xf numFmtId="166" fontId="6" fillId="4" borderId="0" applyAlignment="1" pivotButton="0" quotePrefix="0" xfId="0">
      <alignment vertical="center"/>
    </xf>
    <xf numFmtId="0" fontId="8" fillId="0" borderId="0" applyAlignment="1" pivotButton="0" quotePrefix="0" xfId="0">
      <alignment vertical="center"/>
    </xf>
    <xf numFmtId="0" fontId="1" fillId="2" borderId="0" applyAlignment="1" pivotButton="0" quotePrefix="0" xfId="0">
      <alignment vertical="center" wrapText="1"/>
    </xf>
    <xf numFmtId="0" fontId="4" fillId="2" borderId="0" applyAlignment="1" pivotButton="0" quotePrefix="0" xfId="0">
      <alignment vertical="center" wrapText="1"/>
    </xf>
    <xf numFmtId="9" fontId="4" fillId="2" borderId="0" applyAlignment="1" pivotButton="0" quotePrefix="0" xfId="0">
      <alignment vertical="center"/>
    </xf>
    <xf numFmtId="165" fontId="1" fillId="0" borderId="0" applyAlignment="1" pivotButton="0" quotePrefix="0" xfId="0">
      <alignment vertical="center"/>
    </xf>
    <xf numFmtId="1" fontId="4" fillId="2" borderId="0" applyAlignment="1" pivotButton="0" quotePrefix="0" xfId="0">
      <alignment vertical="center"/>
    </xf>
    <xf numFmtId="164" fontId="4" fillId="2" borderId="0" applyAlignment="1" pivotButton="0" quotePrefix="0" xfId="0">
      <alignment vertical="center"/>
    </xf>
    <xf numFmtId="166" fontId="4" fillId="2" borderId="0" applyAlignment="1" pivotButton="0" quotePrefix="0" xfId="0">
      <alignment vertical="center"/>
    </xf>
    <xf numFmtId="9" fontId="6" fillId="4" borderId="0" applyAlignment="1" pivotButton="0" quotePrefix="0" xfId="0">
      <alignment vertical="center"/>
    </xf>
    <xf numFmtId="165" fontId="6" fillId="4" borderId="0" applyAlignment="1" pivotButton="0" quotePrefix="0" xfId="0">
      <alignment vertical="center"/>
    </xf>
    <xf numFmtId="1" fontId="6" fillId="4" borderId="0" applyAlignment="1" pivotButton="0" quotePrefix="0" xfId="0">
      <alignment vertical="center"/>
    </xf>
    <xf numFmtId="166" fontId="1" fillId="0" borderId="0" applyAlignment="1" pivotButton="0" quotePrefix="0" xfId="0">
      <alignment vertical="center"/>
    </xf>
    <xf numFmtId="166" fontId="6" fillId="4" borderId="0" applyAlignment="1" pivotButton="0" quotePrefix="0" xfId="0">
      <alignment vertical="center"/>
    </xf>
    <xf numFmtId="4" fontId="1" fillId="0" borderId="0" applyAlignment="1" pivotButton="0" quotePrefix="0" xfId="0">
      <alignment vertical="center"/>
    </xf>
    <xf numFmtId="1" fontId="1" fillId="0" borderId="0" applyAlignment="1" pivotButton="0" quotePrefix="0" xfId="0">
      <alignment vertical="center"/>
    </xf>
    <xf numFmtId="4" fontId="6" fillId="4" borderId="0" applyAlignment="1" pivotButton="0" quotePrefix="0" xfId="0">
      <alignment vertical="center"/>
    </xf>
    <xf numFmtId="3" fontId="4" fillId="2" borderId="0" applyAlignment="1" pivotButton="0" quotePrefix="0" xfId="0">
      <alignment vertical="center" wrapText="1"/>
    </xf>
  </cellXfs>
  <cellStyles count="1">
    <cellStyle name="Normal" xfId="0"/>
  </cellStyles>
  <dxfs count="2">
    <dxf>
      <font>
        <color rgb="FF9C2525"/>
      </font>
      <fill>
        <patternFill patternType="solid">
          <bgColor rgb="FFFDE2E2"/>
        </patternFill>
      </fill>
    </dxf>
    <dxf>
      <font>
        <color rgb="FF9C2525"/>
      </font>
      <fill>
        <patternFill patternType="solid">
          <bgColor rgb="FFFDE2E2"/>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twoCellAnchor editAs="oneCell">
    <from>
      <col>0</col>
      <colOff>0</colOff>
      <row>0</row>
      <rowOff>0</rowOff>
    </from>
    <to>
      <col>6</col>
      <colOff>0</colOff>
      <row>0</row>
      <rowOff>757809</rowOff>
    </to>
    <pic>
      <nvPicPr>
        <cNvPr id="2" name="Banner Nghe Duoc" descr="Banner Nghề Dược: Cung cấp kiến thức hữu ích cho người ngành dược"/>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9067800" cy="757809"/>
        </a:xfrm>
        <a:prstGeom xmlns:a="http://schemas.openxmlformats.org/drawingml/2006/main" prst="rect">
          <avLst/>
        </a:prstGeom>
        <a:ln xmlns:a="http://schemas.openxmlformats.org/drawingml/2006/main">
          <a:prstDash val="solid"/>
        </a:ln>
      </spPr>
    </pic>
    <clientData/>
  </twoCellAnchor>
</wsDr>
</file>

<file path=xl/drawings/drawing2.xml><?xml version="1.0" encoding="utf-8"?>
<wsDr xmlns="http://schemas.openxmlformats.org/drawingml/2006/spreadsheetDrawing">
  <twoCellAnchor editAs="oneCell">
    <from>
      <col>0</col>
      <colOff>0</colOff>
      <row>0</row>
      <rowOff>0</rowOff>
    </from>
    <to>
      <col>10</col>
      <colOff>0</colOff>
      <row>0</row>
      <rowOff>1086564</rowOff>
    </to>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twoCellAnchor>
</wsDr>
</file>

<file path=xl/drawings/drawing3.xml><?xml version="1.0" encoding="utf-8"?>
<wsDr xmlns="http://schemas.openxmlformats.org/drawingml/2006/spreadsheetDrawing">
  <twoCellAnchor editAs="oneCell">
    <from>
      <col>0</col>
      <colOff>0</colOff>
      <row>0</row>
      <rowOff>0</rowOff>
    </from>
    <to>
      <col>4</col>
      <colOff>0</colOff>
      <row>0</row>
      <rowOff>846963</rowOff>
    </to>
    <pic>
      <nvPicPr>
        <cNvPr id="2" name="Banner Nghe Duoc" descr="Banner Nghề Dược: Cung cấp kiến thức hữu ích cho người ngành dược"/>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0134600" cy="846963"/>
        </a:xfrm>
        <a:prstGeom xmlns:a="http://schemas.openxmlformats.org/drawingml/2006/main" prst="rect">
          <avLst/>
        </a:prstGeom>
        <a:ln xmlns:a="http://schemas.openxmlformats.org/drawingml/2006/main">
          <a:prstDash val="solid"/>
        </a:ln>
      </spPr>
    </pic>
    <clientData/>
  </twoCellAnchor>
</wsDr>
</file>

<file path=xl/drawings/drawing4.xml><?xml version="1.0" encoding="utf-8"?>
<wsDr xmlns="http://schemas.openxmlformats.org/drawingml/2006/spreadsheetDrawing">
  <twoCellAnchor editAs="oneCell">
    <from>
      <col>0</col>
      <colOff>0</colOff>
      <row>0</row>
      <rowOff>0</rowOff>
    </from>
    <to>
      <col>5</col>
      <colOff>0</colOff>
      <row>0</row>
      <rowOff>841391</rowOff>
    </to>
    <pic>
      <nvPicPr>
        <cNvPr id="2" name="Banner Nghe Duoc" descr="Banner Nghề Dược: Cung cấp kiến thức hữu ích cho người ngành dược"/>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0067925" cy="841391"/>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tabColor rgb="FF075985"/>
    <outlinePr summaryBelow="1" summaryRight="1"/>
    <pageSetUpPr/>
  </sheetPr>
  <dimension ref="A1:F38"/>
  <sheetViews>
    <sheetView showGridLines="0" workbookViewId="0">
      <selection activeCell="A1" sqref="A1"/>
    </sheetView>
  </sheetViews>
  <sheetFormatPr baseColWidth="8" defaultRowHeight="15"/>
  <cols>
    <col width="40" customWidth="1" min="1" max="1"/>
    <col width="18" customWidth="1" min="2" max="2"/>
    <col width="20" customWidth="1" min="3" max="3"/>
    <col width="17" customWidth="1" min="4" max="4"/>
    <col width="20" customWidth="1" min="5" max="5"/>
    <col width="21" customWidth="1" min="6" max="6"/>
  </cols>
  <sheetData>
    <row r="1" ht="63" customHeight="1">
      <c r="A1" s="2" t="n"/>
      <c r="B1" s="2" t="n"/>
      <c r="C1" s="2" t="n"/>
      <c r="D1" s="2" t="n"/>
      <c r="E1" s="2" t="n"/>
      <c r="F1" s="2" t="n"/>
    </row>
    <row r="2" ht="25" customHeight="1">
      <c r="A2" s="3" t="inlineStr">
        <is>
          <t>DANH MỤC HÀNG BAN ĐẦU</t>
        </is>
      </c>
      <c r="B2" s="2" t="n"/>
      <c r="C2" s="2" t="n"/>
      <c r="D2" s="2" t="n"/>
      <c r="E2" s="2" t="n"/>
      <c r="F2" s="2" t="n"/>
    </row>
    <row r="3" ht="25" customHeight="1">
      <c r="A3" s="4" t="inlineStr">
        <is>
          <t>NGHỀ DƯỢC · ngheduoc.com</t>
        </is>
      </c>
      <c r="B3" s="2" t="n"/>
      <c r="C3" s="2" t="n"/>
      <c r="D3" s="2" t="n"/>
      <c r="E3" s="2" t="n"/>
      <c r="F3" s="2" t="n"/>
    </row>
    <row r="4" ht="25" customHeight="1">
      <c r="A4" s="2" t="n"/>
      <c r="B4" s="2" t="n"/>
      <c r="C4" s="2" t="n"/>
      <c r="D4" s="2" t="n"/>
      <c r="E4" s="2" t="n"/>
      <c r="F4" s="2" t="n"/>
    </row>
    <row r="5" ht="25" customHeight="1">
      <c r="A5" s="2" t="inlineStr">
        <is>
          <t>Ngân sách hàng hóa (triệu đồng)</t>
        </is>
      </c>
      <c r="B5" s="6" t="n">
        <v>500</v>
      </c>
      <c r="C5" s="2" t="n"/>
      <c r="D5" s="2" t="n"/>
      <c r="E5" s="2" t="n"/>
      <c r="F5" s="2" t="n"/>
    </row>
    <row r="6" ht="25" customHeight="1">
      <c r="A6" s="2" t="inlineStr">
        <is>
          <t>Ví dụ giả định. Ô vàng là dữ liệu bạn thay hoặc bổ sung.</t>
        </is>
      </c>
      <c r="B6" s="2" t="n"/>
      <c r="C6" s="2" t="n"/>
      <c r="D6" s="2" t="n"/>
      <c r="E6" s="2" t="n"/>
      <c r="F6" s="2" t="n"/>
    </row>
    <row r="7" ht="25" customHeight="1">
      <c r="A7" s="2" t="n"/>
      <c r="B7" s="2" t="n"/>
      <c r="C7" s="2" t="n"/>
      <c r="D7" s="2" t="n"/>
      <c r="E7" s="2" t="n"/>
      <c r="F7" s="2" t="n"/>
    </row>
    <row r="8" ht="42" customHeight="1">
      <c r="A8" s="10" t="inlineStr">
        <is>
          <t>Nhóm hàng</t>
        </is>
      </c>
      <c r="B8" s="10" t="inlineStr">
        <is>
          <t>Tỷ trọng vốn</t>
        </is>
      </c>
      <c r="C8" s="10" t="inlineStr">
        <is>
          <t>Giá trị (triệu đồng)</t>
        </is>
      </c>
      <c r="D8" s="10" t="inlineStr">
        <is>
          <t>Số mã dự kiến</t>
        </is>
      </c>
      <c r="E8" s="10" t="inlineStr">
        <is>
          <t>Biên gộp thực tế</t>
        </is>
      </c>
      <c r="F8" s="10" t="inlineStr">
        <is>
          <t>Ngày tồn kho mục tiêu</t>
        </is>
      </c>
    </row>
    <row r="9" ht="38" customHeight="1">
      <c r="A9" s="11" t="inlineStr">
        <is>
          <t>Thuốc kê đơn</t>
        </is>
      </c>
      <c r="B9" s="29" t="n">
        <v>0.4</v>
      </c>
      <c r="C9" s="30">
        <f>IF(COUNT($B$5,B9)&lt;2,"",$B$5*B9)</f>
        <v>200</v>
      </c>
      <c r="D9" s="31" t="n"/>
      <c r="E9" s="32" t="n"/>
      <c r="F9" s="33" t="n"/>
    </row>
    <row r="10" ht="38" customHeight="1">
      <c r="A10" s="11" t="inlineStr">
        <is>
          <t>Thuốc không kê đơn</t>
        </is>
      </c>
      <c r="B10" s="29" t="n">
        <v>0.3</v>
      </c>
      <c r="C10" s="30">
        <f>IF(COUNT($B$5,B10)&lt;2,"",$B$5*B10)</f>
        <v>150</v>
      </c>
      <c r="D10" s="31" t="n"/>
      <c r="E10" s="32" t="n"/>
      <c r="F10" s="33" t="n"/>
    </row>
    <row r="11" ht="38" customHeight="1">
      <c r="A11" s="11" t="inlineStr">
        <is>
          <t>TPCN</t>
        </is>
      </c>
      <c r="B11" s="29" t="n">
        <v>0.15</v>
      </c>
      <c r="C11" s="30">
        <f>IF(COUNT($B$5,B11)&lt;2,"",$B$5*B11)</f>
        <v>75</v>
      </c>
      <c r="D11" s="31" t="n"/>
      <c r="E11" s="32" t="n"/>
      <c r="F11" s="33" t="n"/>
    </row>
    <row r="12" ht="38" customHeight="1">
      <c r="A12" s="11" t="inlineStr">
        <is>
          <t>Mỹ phẩm và chăm sóc cá nhân</t>
        </is>
      </c>
      <c r="B12" s="29" t="n">
        <v>0.1</v>
      </c>
      <c r="C12" s="30">
        <f>IF(COUNT($B$5,B12)&lt;2,"",$B$5*B12)</f>
        <v>50</v>
      </c>
      <c r="D12" s="31" t="n"/>
      <c r="E12" s="32" t="n"/>
      <c r="F12" s="33" t="n"/>
    </row>
    <row r="13" ht="38" customHeight="1">
      <c r="A13" s="11" t="inlineStr">
        <is>
          <t>Vật tư y tế và dụng cụ theo dõi</t>
        </is>
      </c>
      <c r="B13" s="29" t="n">
        <v>0.05</v>
      </c>
      <c r="C13" s="30">
        <f>IF(COUNT($B$5,B13)&lt;2,"",$B$5*B13)</f>
        <v>25</v>
      </c>
      <c r="D13" s="31" t="n"/>
      <c r="E13" s="32" t="n"/>
      <c r="F13" s="33" t="n"/>
    </row>
    <row r="14" ht="25" customHeight="1">
      <c r="A14" s="13" t="inlineStr">
        <is>
          <t>Tổng</t>
        </is>
      </c>
      <c r="B14" s="34">
        <f>SUM(B9:B13)</f>
        <v>1</v>
      </c>
      <c r="C14" s="35">
        <f>IF(COUNT(C9:C13)&lt;5,"",SUM(C9:C13))</f>
        <v>500</v>
      </c>
      <c r="D14" s="36" t="str">
        <f>IF(COUNT(D9:D13)&lt;5,"",SUM(D9:D13))</f>
        <v/>
      </c>
      <c r="E14" s="13" t="n"/>
      <c r="F14" s="13" t="n"/>
    </row>
    <row r="15" ht="25" customHeight="1">
      <c r="A15" s="2" t="n"/>
      <c r="B15" s="2" t="n"/>
      <c r="C15" s="2" t="n"/>
      <c r="D15" s="2" t="n"/>
      <c r="E15" s="2" t="n"/>
      <c r="F15" s="2" t="n"/>
    </row>
    <row r="16" ht="30" customHeight="1">
      <c r="A16" s="2" t="inlineStr">
        <is>
          <t>Kiểm tra tỷ trọng</t>
        </is>
      </c>
      <c r="B16" s="2" t="str">
        <f>IF(COUNT(B9:B13)&lt;5,"Chưa đủ tỷ trọng",IF(ABS(B14-1)&lt;0.000001,"Đủ 100%","Cần chỉnh về 100%"))</f>
        <v>Đủ 100%</v>
      </c>
      <c r="C16" s="2" t="n"/>
      <c r="D16" s="2" t="n"/>
      <c r="E16" s="2" t="n"/>
      <c r="F16" s="2" t="n"/>
    </row>
    <row r="17" ht="25" customHeight="1">
      <c r="A17" s="2" t="n"/>
      <c r="B17" s="2" t="n"/>
      <c r="C17" s="2" t="n"/>
      <c r="D17" s="2" t="n"/>
      <c r="E17" s="2" t="n"/>
      <c r="F17" s="2" t="n"/>
    </row>
    <row r="18" ht="25" customHeight="1">
      <c r="A18" s="22" t="inlineStr">
        <is>
          <t>ƯỚC TÍNH NGÀY HÀNG ĐỦ BÁN</t>
        </is>
      </c>
      <c r="B18" s="2" t="n"/>
      <c r="C18" s="2" t="n"/>
      <c r="D18" s="2" t="n"/>
      <c r="E18" s="2" t="n"/>
      <c r="F18" s="2" t="n"/>
    </row>
    <row r="19" ht="25" customHeight="1">
      <c r="A19" s="2" t="inlineStr">
        <is>
          <t>Tồn kho thực tế theo giá vốn (triệu)</t>
        </is>
      </c>
      <c r="B19" s="6" t="n">
        <v>500</v>
      </c>
      <c r="C19" s="2" t="n"/>
      <c r="D19" s="2" t="n"/>
      <c r="E19" s="2" t="n"/>
      <c r="F19" s="2" t="n"/>
    </row>
    <row r="20" ht="25" customHeight="1">
      <c r="A20" s="2" t="inlineStr">
        <is>
          <t>Doanh thu dự kiến/tháng (triệu)</t>
        </is>
      </c>
      <c r="B20" s="6" t="n">
        <v>400</v>
      </c>
      <c r="C20" s="2" t="n"/>
      <c r="D20" s="2" t="n"/>
      <c r="E20" s="2" t="n"/>
      <c r="F20" s="2" t="n"/>
    </row>
    <row r="21" ht="25" customHeight="1">
      <c r="A21" s="2" t="inlineStr">
        <is>
          <t>Biên gộp dự kiến toàn danh mục</t>
        </is>
      </c>
      <c r="B21" s="32" t="n">
        <v>0.2</v>
      </c>
      <c r="C21" s="2" t="n"/>
      <c r="D21" s="2" t="n"/>
      <c r="E21" s="2" t="n"/>
      <c r="F21" s="2" t="n"/>
    </row>
    <row r="22" ht="25" customHeight="1">
      <c r="A22" s="2" t="inlineStr">
        <is>
          <t>Giá vốn dự kiến/tháng (triệu)</t>
        </is>
      </c>
      <c r="B22" s="37">
        <f>IF(COUNT(B20:B21)&lt;2,"",B20*(1-B21))</f>
        <v>320</v>
      </c>
      <c r="C22" s="2" t="n"/>
      <c r="D22" s="2" t="n"/>
      <c r="E22" s="2" t="n"/>
      <c r="F22" s="2" t="n"/>
    </row>
    <row r="23" ht="25" customHeight="1">
      <c r="A23" s="13" t="inlineStr">
        <is>
          <t>Số ngày hàng đủ bán ước tính</t>
        </is>
      </c>
      <c r="B23" s="38">
        <f>IF(COUNT(B19,B22)&lt;2,"",IF(B22&lt;=0,"Không tính",B19/B22*30))</f>
        <v>46.875</v>
      </c>
      <c r="C23" s="2" t="n"/>
      <c r="D23" s="2" t="n"/>
      <c r="E23" s="2" t="n"/>
      <c r="F23" s="2" t="n"/>
    </row>
    <row r="24" ht="25" customHeight="1">
      <c r="A24" s="2" t="n"/>
      <c r="B24" s="2" t="n"/>
      <c r="C24" s="2" t="n"/>
      <c r="D24" s="2" t="n"/>
      <c r="E24" s="2" t="n"/>
      <c r="F24" s="2" t="n"/>
    </row>
    <row r="25" ht="25" customHeight="1">
      <c r="A25" s="2" t="n"/>
      <c r="B25" s="2" t="n"/>
      <c r="C25" s="2" t="n"/>
      <c r="D25" s="2" t="n"/>
      <c r="E25" s="2" t="n"/>
      <c r="F25" s="2" t="n"/>
    </row>
    <row r="26" ht="25" customHeight="1">
      <c r="A26" s="26" t="inlineStr">
        <is>
          <t>Ngân sách chưa giải ngân không đưa vào tồn kho thực tế ở ô B19.</t>
        </is>
      </c>
      <c r="B26" s="2" t="n"/>
      <c r="C26" s="2" t="n"/>
      <c r="D26" s="2" t="n"/>
      <c r="E26" s="2" t="n"/>
      <c r="F26" s="2" t="n"/>
    </row>
    <row r="27" ht="25" customHeight="1">
      <c r="A27" s="26" t="inlineStr">
        <is>
          <t>Số mã, biên gộp thực tế và ngày mục tiêu để trống đến khi có căn cứ.</t>
        </is>
      </c>
      <c r="B27" s="2" t="n"/>
      <c r="C27" s="2" t="n"/>
      <c r="D27" s="2" t="n"/>
      <c r="E27" s="2" t="n"/>
      <c r="F27" s="2" t="n"/>
    </row>
    <row r="28" ht="25" customHeight="1">
      <c r="A28" s="26" t="inlineStr">
        <is>
          <t>Ngày mục tiêu do bạn đặt; ngày ước tính ở B23 được tính từ B19:B21.</t>
        </is>
      </c>
      <c r="B28" s="2" t="n"/>
      <c r="C28" s="2" t="n"/>
      <c r="D28" s="2" t="n"/>
      <c r="E28" s="2" t="n"/>
      <c r="F28" s="2" t="n"/>
    </row>
    <row r="29" ht="25" customHeight="1">
      <c r="A29" s="26" t="inlineStr">
        <is>
          <t>Biên gộp tổng dự kiến ở B21 là giả định riêng, không lấy trung bình cột E.</t>
        </is>
      </c>
      <c r="B29" s="2" t="n"/>
      <c r="C29" s="2" t="n"/>
      <c r="D29" s="2" t="n"/>
      <c r="E29" s="2" t="n"/>
      <c r="F29" s="2" t="n"/>
    </row>
    <row r="30" ht="25" customHeight="1">
      <c r="A30" s="26" t="inlineStr">
        <is>
          <t>Sau hoạt động: biên gộp nhóm = (doanh thu nhóm − giá vốn nhóm) / doanh thu nhóm.</t>
        </is>
      </c>
      <c r="B30" s="2" t="n"/>
      <c r="C30" s="2" t="n"/>
      <c r="D30" s="2" t="n"/>
      <c r="E30" s="2" t="n"/>
      <c r="F30" s="2" t="n"/>
    </row>
    <row r="31" ht="25" customHeight="1">
      <c r="A31" s="26" t="inlineStr">
        <is>
          <t>Đánh giá kỳ đã qua: dùng tồn kho bình quân và giá vốn cùng kỳ.</t>
        </is>
      </c>
      <c r="B31" s="2" t="n"/>
      <c r="C31" s="2" t="n"/>
      <c r="D31" s="2" t="n"/>
      <c r="E31" s="2" t="n"/>
      <c r="F31" s="2" t="n"/>
    </row>
    <row r="32" ht="25" customHeight="1">
      <c r="A32" s="26" t="inlineStr">
        <is>
          <t>Lập chi tiết từng mã: tên, hàm lượng, dạng dùng, quy cách, số lượng, giá và đợt nhập.</t>
        </is>
      </c>
      <c r="B32" s="2" t="n"/>
      <c r="C32" s="2" t="n"/>
      <c r="D32" s="2" t="n"/>
      <c r="E32" s="2" t="n"/>
      <c r="F32" s="2" t="n"/>
    </row>
    <row r="33" ht="25" customHeight="1">
      <c r="A33" s="26" t="inlineStr">
        <is>
          <t>Nguồn số liệu: ví dụ giả định theo brief Nghề Dược, ngày 06/11/2026.</t>
        </is>
      </c>
      <c r="B33" s="2" t="n"/>
      <c r="C33" s="2" t="n"/>
      <c r="D33" s="2" t="n"/>
      <c r="E33" s="2" t="n"/>
      <c r="F33" s="2" t="n"/>
    </row>
    <row r="34" ht="25" customHeight="1">
      <c r="A34" s="26" t="inlineStr">
        <is>
          <t>Bảng dùng lập kế hoạch; dữ liệu vận hành đưa vào phần mềm đáp ứng GPP.</t>
        </is>
      </c>
      <c r="B34" s="2" t="n"/>
      <c r="C34" s="2" t="n"/>
      <c r="D34" s="2" t="n"/>
      <c r="E34" s="2" t="n"/>
      <c r="F34" s="2" t="n"/>
    </row>
    <row r="35" ht="25" customHeight="1">
      <c r="A35" s="2" t="n"/>
      <c r="B35" s="2" t="n"/>
      <c r="C35" s="2" t="n"/>
      <c r="D35" s="2" t="n"/>
      <c r="E35" s="2" t="n"/>
      <c r="F35" s="2" t="n"/>
    </row>
    <row r="36" ht="25" customHeight="1">
      <c r="A36" s="2" t="n"/>
      <c r="B36" s="2" t="n"/>
      <c r="C36" s="2" t="n"/>
      <c r="D36" s="2" t="n"/>
      <c r="E36" s="2" t="n"/>
      <c r="F36" s="2" t="n"/>
    </row>
    <row r="37" ht="25" customHeight="1">
      <c r="A37" s="2" t="n"/>
      <c r="B37" s="2" t="n"/>
      <c r="C37" s="2" t="n"/>
      <c r="D37" s="2" t="n"/>
      <c r="E37" s="2" t="n"/>
      <c r="F37" s="2" t="n"/>
    </row>
    <row r="38" ht="25" customHeight="1">
      <c r="A38" s="2" t="n"/>
      <c r="B38" s="2" t="n"/>
      <c r="C38" s="2" t="n"/>
      <c r="D38" s="2" t="n"/>
      <c r="E38" s="2" t="n"/>
      <c r="F38" s="2" t="n"/>
    </row>
  </sheetData>
  <conditionalFormatting sqref="B14">
    <cfRule type="cellIs" priority="1" operator="notEqual" dxfId="0">
      <formula>1</formula>
    </cfRule>
  </conditionalFormatting>
  <dataValidations count="6">
    <dataValidation sqref="B5" showDropDown="0" showInputMessage="0" showErrorMessage="0" allowBlank="0" type="decimal" operator="greaterThanOrEqual">
      <formula1>0</formula1>
    </dataValidation>
    <dataValidation sqref="B9:B13" showDropDown="0" showInputMessage="0" showErrorMessage="0" allowBlank="0" type="decimal" operator="between">
      <formula1>0</formula1>
      <formula2>1</formula2>
    </dataValidation>
    <dataValidation sqref="D9:D13" showDropDown="0" showInputMessage="0" showErrorMessage="0" allowBlank="0" type="whole" operator="greaterThanOrEqual">
      <formula1>0</formula1>
    </dataValidation>
    <dataValidation sqref="F9:F13" showDropDown="0" showInputMessage="0" showErrorMessage="0" allowBlank="0" type="decimal" operator="greaterThanOrEqual">
      <formula1>0</formula1>
    </dataValidation>
    <dataValidation sqref="B19:B20" showDropDown="0" showInputMessage="0" showErrorMessage="0" allowBlank="0" type="decimal" operator="greaterThanOrEqual">
      <formula1>0</formula1>
    </dataValidation>
    <dataValidation sqref="B21" showDropDown="0" showInputMessage="0" showErrorMessage="0" allowBlank="0" type="decimal" operator="between">
      <formula1>0</formula1>
      <formula2>1</formula2>
    </dataValidation>
  </dataValidation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K65"/>
  <sheetViews>
    <sheetView showGridLines="0" workbookViewId="0">
      <selection activeCell="A1" sqref="A1"/>
    </sheetView>
  </sheetViews>
  <sheetFormatPr baseColWidth="8" defaultRowHeight="15"/>
  <cols>
    <col width="20" customWidth="1" min="1" max="1"/>
    <col width="28" customWidth="1" min="2" max="2"/>
    <col width="24" customWidth="1" min="3" max="3"/>
    <col width="18" customWidth="1" min="4" max="4"/>
    <col width="24" customWidth="1" min="5" max="5"/>
    <col width="15" customWidth="1" min="6" max="6"/>
    <col width="11" customWidth="1" min="7" max="7"/>
    <col width="16" customWidth="1" min="8" max="8"/>
    <col width="17" customWidth="1" min="9" max="9"/>
    <col width="22" customWidth="1" min="10" max="10"/>
    <col width="2" customWidth="1" min="11" max="11"/>
  </cols>
  <sheetData>
    <row r="1" ht="89" customHeight="1">
      <c r="A1" s="2" t="n"/>
      <c r="B1" s="2" t="n"/>
      <c r="C1" s="2" t="n"/>
      <c r="D1" s="2" t="n"/>
      <c r="E1" s="2" t="n"/>
      <c r="F1" s="2" t="n"/>
      <c r="G1" s="2" t="n"/>
      <c r="H1" s="2" t="n"/>
      <c r="I1" s="2" t="n"/>
      <c r="J1" s="2" t="n"/>
      <c r="K1" s="2" t="n"/>
    </row>
    <row r="2" ht="25" customHeight="1">
      <c r="A2" s="3" t="inlineStr">
        <is>
          <t>CHI TIẾT MÃ HÀNG</t>
        </is>
      </c>
      <c r="B2" s="2" t="n"/>
      <c r="C2" s="2" t="n"/>
      <c r="D2" s="2" t="n"/>
      <c r="E2" s="2" t="n"/>
      <c r="F2" s="2" t="n"/>
      <c r="G2" s="2" t="n"/>
      <c r="H2" s="2" t="n"/>
      <c r="I2" s="2" t="n"/>
      <c r="J2" s="2" t="n"/>
      <c r="K2" s="2" t="n"/>
    </row>
    <row r="3" ht="25" customHeight="1">
      <c r="A3" s="4" t="inlineStr">
        <is>
          <t>NGHỀ DƯỢC · ngheduoc.com</t>
        </is>
      </c>
      <c r="B3" s="2" t="n"/>
      <c r="C3" s="2" t="n"/>
      <c r="D3" s="2" t="n"/>
      <c r="E3" s="2" t="n"/>
      <c r="F3" s="2" t="n"/>
      <c r="G3" s="2" t="n"/>
      <c r="H3" s="2" t="n"/>
      <c r="I3" s="2" t="n"/>
      <c r="J3" s="2" t="n"/>
      <c r="K3" s="2" t="n"/>
    </row>
    <row r="4" ht="25" customHeight="1">
      <c r="A4" s="2" t="n"/>
      <c r="B4" s="2" t="n"/>
      <c r="C4" s="2" t="n"/>
      <c r="D4" s="2" t="n"/>
      <c r="E4" s="2" t="n"/>
      <c r="F4" s="2" t="n"/>
      <c r="G4" s="2" t="n"/>
      <c r="H4" s="2" t="n"/>
      <c r="I4" s="2" t="n"/>
      <c r="J4" s="2" t="n"/>
      <c r="K4" s="2" t="n"/>
    </row>
    <row r="5" ht="25" customHeight="1">
      <c r="A5" s="2" t="inlineStr">
        <is>
          <t>Ô vàng là dữ liệu bạn nhập. Mỗi dòng là một mã: chọn nhóm hàng và trạng thái từ danh sách.</t>
        </is>
      </c>
      <c r="B5" s="2" t="n"/>
      <c r="C5" s="2" t="n"/>
      <c r="D5" s="2" t="n"/>
      <c r="E5" s="2" t="n"/>
      <c r="F5" s="2" t="n"/>
      <c r="G5" s="2" t="n"/>
      <c r="H5" s="2" t="n"/>
      <c r="I5" s="2" t="n"/>
      <c r="J5" s="2" t="n"/>
      <c r="K5" s="2" t="n"/>
    </row>
    <row r="6" ht="25" customHeight="1">
      <c r="A6" s="26" t="inlineStr">
        <is>
          <t>Bảng đối chiếu lấy ngân sách nhóm từ trang Danh muc; chỉ tính các mã có trạng thái Nhập khai trương hoặc Chờ bổ sung.</t>
        </is>
      </c>
      <c r="B6" s="2" t="n"/>
      <c r="C6" s="2" t="n"/>
      <c r="D6" s="2" t="n"/>
      <c r="E6" s="2" t="n"/>
      <c r="F6" s="2" t="n"/>
      <c r="G6" s="2" t="n"/>
      <c r="H6" s="2" t="n"/>
      <c r="I6" s="2" t="n"/>
      <c r="J6" s="2" t="n"/>
      <c r="K6" s="2" t="n"/>
    </row>
    <row r="7" ht="25" customHeight="1">
      <c r="A7" s="2" t="n"/>
      <c r="B7" s="2" t="n"/>
      <c r="C7" s="2" t="n"/>
      <c r="D7" s="2" t="n"/>
      <c r="E7" s="2" t="n"/>
      <c r="F7" s="2" t="n"/>
      <c r="G7" s="2" t="n"/>
      <c r="H7" s="2" t="n"/>
      <c r="I7" s="2" t="n"/>
      <c r="J7" s="2" t="n"/>
      <c r="K7" s="2" t="n"/>
    </row>
    <row r="8" ht="25" customHeight="1">
      <c r="A8" s="22" t="inlineStr">
        <is>
          <t>ĐỐI CHIẾU VỚI NGÂN SÁCH NHÓM</t>
        </is>
      </c>
      <c r="B8" s="2" t="n"/>
      <c r="C8" s="2" t="n"/>
      <c r="D8" s="2" t="n"/>
      <c r="E8" s="2" t="n"/>
      <c r="F8" s="2" t="n"/>
      <c r="G8" s="2" t="n"/>
      <c r="H8" s="2" t="n"/>
      <c r="I8" s="2" t="n"/>
      <c r="J8" s="2" t="n"/>
      <c r="K8" s="2" t="n"/>
    </row>
    <row r="9" ht="42" customHeight="1">
      <c r="A9" s="10" t="inlineStr">
        <is>
          <t>Nhóm hàng</t>
        </is>
      </c>
      <c r="B9" s="10" t="inlineStr">
        <is>
          <t>Ngân sách nhóm (triệu đồng)</t>
        </is>
      </c>
      <c r="C9" s="10" t="inlineStr">
        <is>
          <t>Nhập khai trương (triệu đồng)</t>
        </is>
      </c>
      <c r="D9" s="10" t="inlineStr">
        <is>
          <t>Chờ bổ sung (triệu đồng)</t>
        </is>
      </c>
      <c r="E9" s="10" t="inlineStr">
        <is>
          <t>Còn lại chưa phân bổ (triệu đồng)</t>
        </is>
      </c>
      <c r="F9" s="10" t="inlineStr">
        <is>
          <t>Số mã đã liệt kê</t>
        </is>
      </c>
      <c r="G9" s="10" t="inlineStr">
        <is>
          <t>Số mã dự kiến</t>
        </is>
      </c>
      <c r="H9" s="10" t="inlineStr">
        <is>
          <t>Kiểm tra</t>
        </is>
      </c>
      <c r="I9" s="2" t="n"/>
      <c r="J9" s="2" t="n"/>
      <c r="K9" s="2" t="n"/>
    </row>
    <row r="10" ht="30" customHeight="1">
      <c r="A10" s="11" t="str">
        <f>'Danh muc'!A9</f>
        <v>Thuốc kê đơn</v>
      </c>
      <c r="B10" s="30">
        <f>IF(ISNUMBER('Danh muc'!C9),'Danh muc'!C9,"")</f>
        <v>200</v>
      </c>
      <c r="C10" s="39">
        <f>SUMIFS($H$19:$H$58,$A$19:$A$58,$A10,$I$19:$I$58,"Nhập khai trương")</f>
        <v>0</v>
      </c>
      <c r="D10" s="39">
        <f>SUMIFS($H$19:$H$58,$A$19:$A$58,$A10,$I$19:$I$58,"Chờ bổ sung")</f>
        <v>0</v>
      </c>
      <c r="E10" s="39">
        <f>IF(ISNUMBER(B10),B10-C10-D10,"")</f>
        <v>200</v>
      </c>
      <c r="F10" s="40">
        <f>COUNTIFS($A$19:$A$58,$A10,$B$19:$B$58,"&lt;&gt;")</f>
        <v>0</v>
      </c>
      <c r="G10" s="40" t="str">
        <f>IF(ISNUMBER('Danh muc'!D9),'Danh muc'!D9,"")</f>
        <v/>
      </c>
      <c r="H10" s="2" t="str">
        <f>IF(NOT(ISNUMBER(B10)),"",IF(C10+D10=0,"Chưa có giá trị",IF(C10+D10&gt;B10,"Vượt ngân sách","Trong ngân sách")))</f>
        <v>Chưa có giá trị</v>
      </c>
      <c r="I10" s="2" t="n"/>
      <c r="J10" s="2" t="n"/>
      <c r="K10" s="2" t="n"/>
    </row>
    <row r="11" ht="30" customHeight="1">
      <c r="A11" s="11" t="str">
        <f>'Danh muc'!A10</f>
        <v>Thuốc không kê đơn</v>
      </c>
      <c r="B11" s="30">
        <f>IF(ISNUMBER('Danh muc'!C10),'Danh muc'!C10,"")</f>
        <v>150</v>
      </c>
      <c r="C11" s="39">
        <f>SUMIFS($H$19:$H$58,$A$19:$A$58,$A11,$I$19:$I$58,"Nhập khai trương")</f>
        <v>0</v>
      </c>
      <c r="D11" s="39">
        <f>SUMIFS($H$19:$H$58,$A$19:$A$58,$A11,$I$19:$I$58,"Chờ bổ sung")</f>
        <v>0</v>
      </c>
      <c r="E11" s="39">
        <f>IF(ISNUMBER(B11),B11-C11-D11,"")</f>
        <v>150</v>
      </c>
      <c r="F11" s="40">
        <f>COUNTIFS($A$19:$A$58,$A11,$B$19:$B$58,"&lt;&gt;")</f>
        <v>0</v>
      </c>
      <c r="G11" s="40" t="str">
        <f>IF(ISNUMBER('Danh muc'!D10),'Danh muc'!D10,"")</f>
        <v/>
      </c>
      <c r="H11" s="2" t="str">
        <f>IF(NOT(ISNUMBER(B11)),"",IF(C11+D11=0,"Chưa có giá trị",IF(C11+D11&gt;B11,"Vượt ngân sách","Trong ngân sách")))</f>
        <v>Chưa có giá trị</v>
      </c>
      <c r="I11" s="2" t="n"/>
      <c r="J11" s="2" t="n"/>
      <c r="K11" s="2" t="n"/>
    </row>
    <row r="12" ht="30" customHeight="1">
      <c r="A12" s="11" t="str">
        <f>'Danh muc'!A11</f>
        <v>TPCN</v>
      </c>
      <c r="B12" s="30">
        <f>IF(ISNUMBER('Danh muc'!C11),'Danh muc'!C11,"")</f>
        <v>75</v>
      </c>
      <c r="C12" s="39">
        <f>SUMIFS($H$19:$H$58,$A$19:$A$58,$A12,$I$19:$I$58,"Nhập khai trương")</f>
        <v>0</v>
      </c>
      <c r="D12" s="39">
        <f>SUMIFS($H$19:$H$58,$A$19:$A$58,$A12,$I$19:$I$58,"Chờ bổ sung")</f>
        <v>0</v>
      </c>
      <c r="E12" s="39">
        <f>IF(ISNUMBER(B12),B12-C12-D12,"")</f>
        <v>75</v>
      </c>
      <c r="F12" s="40">
        <f>COUNTIFS($A$19:$A$58,$A12,$B$19:$B$58,"&lt;&gt;")</f>
        <v>0</v>
      </c>
      <c r="G12" s="40" t="str">
        <f>IF(ISNUMBER('Danh muc'!D11),'Danh muc'!D11,"")</f>
        <v/>
      </c>
      <c r="H12" s="2" t="str">
        <f>IF(NOT(ISNUMBER(B12)),"",IF(C12+D12=0,"Chưa có giá trị",IF(C12+D12&gt;B12,"Vượt ngân sách","Trong ngân sách")))</f>
        <v>Chưa có giá trị</v>
      </c>
      <c r="I12" s="2" t="n"/>
      <c r="J12" s="2" t="n"/>
      <c r="K12" s="2" t="n"/>
    </row>
    <row r="13" ht="30" customHeight="1">
      <c r="A13" s="11" t="str">
        <f>'Danh muc'!A12</f>
        <v>Mỹ phẩm và chăm sóc cá nhân</v>
      </c>
      <c r="B13" s="30">
        <f>IF(ISNUMBER('Danh muc'!C12),'Danh muc'!C12,"")</f>
        <v>50</v>
      </c>
      <c r="C13" s="39">
        <f>SUMIFS($H$19:$H$58,$A$19:$A$58,$A13,$I$19:$I$58,"Nhập khai trương")</f>
        <v>0</v>
      </c>
      <c r="D13" s="39">
        <f>SUMIFS($H$19:$H$58,$A$19:$A$58,$A13,$I$19:$I$58,"Chờ bổ sung")</f>
        <v>0</v>
      </c>
      <c r="E13" s="39">
        <f>IF(ISNUMBER(B13),B13-C13-D13,"")</f>
        <v>50</v>
      </c>
      <c r="F13" s="40">
        <f>COUNTIFS($A$19:$A$58,$A13,$B$19:$B$58,"&lt;&gt;")</f>
        <v>0</v>
      </c>
      <c r="G13" s="40" t="str">
        <f>IF(ISNUMBER('Danh muc'!D12),'Danh muc'!D12,"")</f>
        <v/>
      </c>
      <c r="H13" s="2" t="str">
        <f>IF(NOT(ISNUMBER(B13)),"",IF(C13+D13=0,"Chưa có giá trị",IF(C13+D13&gt;B13,"Vượt ngân sách","Trong ngân sách")))</f>
        <v>Chưa có giá trị</v>
      </c>
      <c r="I13" s="2" t="n"/>
      <c r="J13" s="2" t="n"/>
      <c r="K13" s="2" t="n"/>
    </row>
    <row r="14" ht="30" customHeight="1">
      <c r="A14" s="11" t="str">
        <f>'Danh muc'!A13</f>
        <v>Vật tư y tế và dụng cụ theo dõi</v>
      </c>
      <c r="B14" s="30">
        <f>IF(ISNUMBER('Danh muc'!C13),'Danh muc'!C13,"")</f>
        <v>25</v>
      </c>
      <c r="C14" s="39">
        <f>SUMIFS($H$19:$H$58,$A$19:$A$58,$A14,$I$19:$I$58,"Nhập khai trương")</f>
        <v>0</v>
      </c>
      <c r="D14" s="39">
        <f>SUMIFS($H$19:$H$58,$A$19:$A$58,$A14,$I$19:$I$58,"Chờ bổ sung")</f>
        <v>0</v>
      </c>
      <c r="E14" s="39">
        <f>IF(ISNUMBER(B14),B14-C14-D14,"")</f>
        <v>25</v>
      </c>
      <c r="F14" s="40">
        <f>COUNTIFS($A$19:$A$58,$A14,$B$19:$B$58,"&lt;&gt;")</f>
        <v>0</v>
      </c>
      <c r="G14" s="40" t="str">
        <f>IF(ISNUMBER('Danh muc'!D13),'Danh muc'!D13,"")</f>
        <v/>
      </c>
      <c r="H14" s="2" t="str">
        <f>IF(NOT(ISNUMBER(B14)),"",IF(C14+D14=0,"Chưa có giá trị",IF(C14+D14&gt;B14,"Vượt ngân sách","Trong ngân sách")))</f>
        <v>Chưa có giá trị</v>
      </c>
      <c r="I14" s="2" t="n"/>
      <c r="J14" s="2" t="n"/>
      <c r="K14" s="2" t="n"/>
    </row>
    <row r="15" ht="25" customHeight="1">
      <c r="A15" s="13" t="inlineStr">
        <is>
          <t>Tổng</t>
        </is>
      </c>
      <c r="B15" s="35">
        <f>IF(COUNT(B10:B14)=0,"",SUM(B10:B14))</f>
        <v>500</v>
      </c>
      <c r="C15" s="41">
        <f>SUM(C10:C14)</f>
        <v>0</v>
      </c>
      <c r="D15" s="41">
        <f>SUM(D10:D14)</f>
        <v>0</v>
      </c>
      <c r="E15" s="41">
        <f>IF(COUNT(E10:E14)=0,"",SUM(E10:E14))</f>
        <v>500</v>
      </c>
      <c r="F15" s="36">
        <f>SUM(F10:F14)</f>
        <v>0</v>
      </c>
      <c r="G15" s="36" t="str">
        <f>IF(COUNT(G10:G14)&lt;5,"",SUM(G10:G14))</f>
        <v/>
      </c>
      <c r="H15" s="13" t="str">
        <f>IF(COUNT(B10:B14)&lt;5,"",IF(C15+D15&gt;B15,"Vượt ngân sách",IF(C15+D15=0,"Chưa có giá trị","Trong ngân sách")))</f>
        <v>Chưa có giá trị</v>
      </c>
      <c r="I15" s="2" t="n"/>
      <c r="J15" s="2" t="n"/>
      <c r="K15" s="2" t="n"/>
    </row>
    <row r="16" ht="25" customHeight="1">
      <c r="A16" s="2" t="n"/>
      <c r="B16" s="2" t="n"/>
      <c r="C16" s="2" t="n"/>
      <c r="D16" s="2" t="n"/>
      <c r="E16" s="2" t="n"/>
      <c r="F16" s="2" t="n"/>
      <c r="G16" s="2" t="n"/>
      <c r="H16" s="2" t="n"/>
      <c r="I16" s="2" t="n"/>
      <c r="J16" s="2" t="n"/>
      <c r="K16" s="2" t="n"/>
    </row>
    <row r="17" ht="25" customHeight="1">
      <c r="A17" s="22" t="inlineStr">
        <is>
          <t>DANH SÁCH MÃ HÀNG</t>
        </is>
      </c>
      <c r="B17" s="2" t="n"/>
      <c r="C17" s="2" t="n"/>
      <c r="D17" s="2" t="n"/>
      <c r="E17" s="2" t="n"/>
      <c r="F17" s="2" t="n"/>
      <c r="G17" s="2" t="n"/>
      <c r="H17" s="2" t="n"/>
      <c r="I17" s="2" t="n"/>
      <c r="J17" s="2" t="n"/>
      <c r="K17" s="2" t="n"/>
    </row>
    <row r="18" ht="42" customHeight="1">
      <c r="A18" s="10" t="inlineStr">
        <is>
          <t>Nhóm hàng</t>
        </is>
      </c>
      <c r="B18" s="10" t="inlineStr">
        <is>
          <t>Tên sản phẩm</t>
        </is>
      </c>
      <c r="C18" s="10" t="inlineStr">
        <is>
          <t>Hàm lượng, dạng dùng, quy cách</t>
        </is>
      </c>
      <c r="D18" s="10" t="inlineStr">
        <is>
          <t>Loại theo hồ sơ sản phẩm</t>
        </is>
      </c>
      <c r="E18" s="10" t="inlineStr">
        <is>
          <t>Lý do chọn</t>
        </is>
      </c>
      <c r="F18" s="10" t="inlineStr">
        <is>
          <t>Giá nhập (đồng/đơn vị)</t>
        </is>
      </c>
      <c r="G18" s="10" t="inlineStr">
        <is>
          <t>Số lượng</t>
        </is>
      </c>
      <c r="H18" s="10" t="inlineStr">
        <is>
          <t>Thành tiền (triệu đồng)</t>
        </is>
      </c>
      <c r="I18" s="10" t="inlineStr">
        <is>
          <t>Trạng thái</t>
        </is>
      </c>
      <c r="J18" s="10" t="inlineStr">
        <is>
          <t>Ghi chú</t>
        </is>
      </c>
      <c r="K18" s="2" t="n"/>
    </row>
    <row r="19" ht="30" customHeight="1">
      <c r="A19" s="28" t="n"/>
      <c r="B19" s="28" t="n"/>
      <c r="C19" s="28" t="n"/>
      <c r="D19" s="28" t="n"/>
      <c r="E19" s="28" t="n"/>
      <c r="F19" s="42" t="n"/>
      <c r="G19" s="42" t="n"/>
      <c r="H19" s="39" t="str">
        <f>IF(COUNT(F19,G19)&lt;2,"",F19*G19/1000000)</f>
        <v/>
      </c>
      <c r="I19" s="28" t="n"/>
      <c r="J19" s="28" t="n"/>
      <c r="K19" s="2" t="n"/>
    </row>
    <row r="20" ht="30" customHeight="1">
      <c r="A20" s="28" t="n"/>
      <c r="B20" s="28" t="n"/>
      <c r="C20" s="28" t="n"/>
      <c r="D20" s="28" t="n"/>
      <c r="E20" s="28" t="n"/>
      <c r="F20" s="42" t="n"/>
      <c r="G20" s="42" t="n"/>
      <c r="H20" s="39" t="str">
        <f>IF(COUNT(F20,G20)&lt;2,"",F20*G20/1000000)</f>
        <v/>
      </c>
      <c r="I20" s="28" t="n"/>
      <c r="J20" s="28" t="n"/>
      <c r="K20" s="2" t="n"/>
    </row>
    <row r="21" ht="30" customHeight="1">
      <c r="A21" s="28" t="n"/>
      <c r="B21" s="28" t="n"/>
      <c r="C21" s="28" t="n"/>
      <c r="D21" s="28" t="n"/>
      <c r="E21" s="28" t="n"/>
      <c r="F21" s="42" t="n"/>
      <c r="G21" s="42" t="n"/>
      <c r="H21" s="39" t="str">
        <f>IF(COUNT(F21,G21)&lt;2,"",F21*G21/1000000)</f>
        <v/>
      </c>
      <c r="I21" s="28" t="n"/>
      <c r="J21" s="28" t="n"/>
      <c r="K21" s="2" t="n"/>
    </row>
    <row r="22" ht="30" customHeight="1">
      <c r="A22" s="28" t="n"/>
      <c r="B22" s="28" t="n"/>
      <c r="C22" s="28" t="n"/>
      <c r="D22" s="28" t="n"/>
      <c r="E22" s="28" t="n"/>
      <c r="F22" s="42" t="n"/>
      <c r="G22" s="42" t="n"/>
      <c r="H22" s="39" t="str">
        <f>IF(COUNT(F22,G22)&lt;2,"",F22*G22/1000000)</f>
        <v/>
      </c>
      <c r="I22" s="28" t="n"/>
      <c r="J22" s="28" t="n"/>
      <c r="K22" s="2" t="n"/>
    </row>
    <row r="23" ht="30" customHeight="1">
      <c r="A23" s="28" t="n"/>
      <c r="B23" s="28" t="n"/>
      <c r="C23" s="28" t="n"/>
      <c r="D23" s="28" t="n"/>
      <c r="E23" s="28" t="n"/>
      <c r="F23" s="42" t="n"/>
      <c r="G23" s="42" t="n"/>
      <c r="H23" s="39" t="str">
        <f>IF(COUNT(F23,G23)&lt;2,"",F23*G23/1000000)</f>
        <v/>
      </c>
      <c r="I23" s="28" t="n"/>
      <c r="J23" s="28" t="n"/>
      <c r="K23" s="2" t="n"/>
    </row>
    <row r="24" ht="30" customHeight="1">
      <c r="A24" s="28" t="n"/>
      <c r="B24" s="28" t="n"/>
      <c r="C24" s="28" t="n"/>
      <c r="D24" s="28" t="n"/>
      <c r="E24" s="28" t="n"/>
      <c r="F24" s="42" t="n"/>
      <c r="G24" s="42" t="n"/>
      <c r="H24" s="39" t="str">
        <f>IF(COUNT(F24,G24)&lt;2,"",F24*G24/1000000)</f>
        <v/>
      </c>
      <c r="I24" s="28" t="n"/>
      <c r="J24" s="28" t="n"/>
      <c r="K24" s="2" t="n"/>
    </row>
    <row r="25" ht="30" customHeight="1">
      <c r="A25" s="28" t="n"/>
      <c r="B25" s="28" t="n"/>
      <c r="C25" s="28" t="n"/>
      <c r="D25" s="28" t="n"/>
      <c r="E25" s="28" t="n"/>
      <c r="F25" s="42" t="n"/>
      <c r="G25" s="42" t="n"/>
      <c r="H25" s="39" t="str">
        <f>IF(COUNT(F25,G25)&lt;2,"",F25*G25/1000000)</f>
        <v/>
      </c>
      <c r="I25" s="28" t="n"/>
      <c r="J25" s="28" t="n"/>
      <c r="K25" s="2" t="n"/>
    </row>
    <row r="26" ht="30" customHeight="1">
      <c r="A26" s="28" t="n"/>
      <c r="B26" s="28" t="n"/>
      <c r="C26" s="28" t="n"/>
      <c r="D26" s="28" t="n"/>
      <c r="E26" s="28" t="n"/>
      <c r="F26" s="42" t="n"/>
      <c r="G26" s="42" t="n"/>
      <c r="H26" s="39" t="str">
        <f>IF(COUNT(F26,G26)&lt;2,"",F26*G26/1000000)</f>
        <v/>
      </c>
      <c r="I26" s="28" t="n"/>
      <c r="J26" s="28" t="n"/>
      <c r="K26" s="2" t="n"/>
    </row>
    <row r="27" ht="30" customHeight="1">
      <c r="A27" s="28" t="n"/>
      <c r="B27" s="28" t="n"/>
      <c r="C27" s="28" t="n"/>
      <c r="D27" s="28" t="n"/>
      <c r="E27" s="28" t="n"/>
      <c r="F27" s="42" t="n"/>
      <c r="G27" s="42" t="n"/>
      <c r="H27" s="39" t="str">
        <f>IF(COUNT(F27,G27)&lt;2,"",F27*G27/1000000)</f>
        <v/>
      </c>
      <c r="I27" s="28" t="n"/>
      <c r="J27" s="28" t="n"/>
      <c r="K27" s="2" t="n"/>
    </row>
    <row r="28" ht="30" customHeight="1">
      <c r="A28" s="28" t="n"/>
      <c r="B28" s="28" t="n"/>
      <c r="C28" s="28" t="n"/>
      <c r="D28" s="28" t="n"/>
      <c r="E28" s="28" t="n"/>
      <c r="F28" s="42" t="n"/>
      <c r="G28" s="42" t="n"/>
      <c r="H28" s="39" t="str">
        <f>IF(COUNT(F28,G28)&lt;2,"",F28*G28/1000000)</f>
        <v/>
      </c>
      <c r="I28" s="28" t="n"/>
      <c r="J28" s="28" t="n"/>
      <c r="K28" s="2" t="n"/>
    </row>
    <row r="29" ht="30" customHeight="1">
      <c r="A29" s="28" t="n"/>
      <c r="B29" s="28" t="n"/>
      <c r="C29" s="28" t="n"/>
      <c r="D29" s="28" t="n"/>
      <c r="E29" s="28" t="n"/>
      <c r="F29" s="42" t="n"/>
      <c r="G29" s="42" t="n"/>
      <c r="H29" s="39" t="str">
        <f>IF(COUNT(F29,G29)&lt;2,"",F29*G29/1000000)</f>
        <v/>
      </c>
      <c r="I29" s="28" t="n"/>
      <c r="J29" s="28" t="n"/>
      <c r="K29" s="2" t="n"/>
    </row>
    <row r="30" ht="30" customHeight="1">
      <c r="A30" s="28" t="n"/>
      <c r="B30" s="28" t="n"/>
      <c r="C30" s="28" t="n"/>
      <c r="D30" s="28" t="n"/>
      <c r="E30" s="28" t="n"/>
      <c r="F30" s="42" t="n"/>
      <c r="G30" s="42" t="n"/>
      <c r="H30" s="39" t="str">
        <f>IF(COUNT(F30,G30)&lt;2,"",F30*G30/1000000)</f>
        <v/>
      </c>
      <c r="I30" s="28" t="n"/>
      <c r="J30" s="28" t="n"/>
      <c r="K30" s="2" t="n"/>
    </row>
    <row r="31" ht="30" customHeight="1">
      <c r="A31" s="28" t="n"/>
      <c r="B31" s="28" t="n"/>
      <c r="C31" s="28" t="n"/>
      <c r="D31" s="28" t="n"/>
      <c r="E31" s="28" t="n"/>
      <c r="F31" s="42" t="n"/>
      <c r="G31" s="42" t="n"/>
      <c r="H31" s="39" t="str">
        <f>IF(COUNT(F31,G31)&lt;2,"",F31*G31/1000000)</f>
        <v/>
      </c>
      <c r="I31" s="28" t="n"/>
      <c r="J31" s="28" t="n"/>
      <c r="K31" s="2" t="n"/>
    </row>
    <row r="32" ht="30" customHeight="1">
      <c r="A32" s="28" t="n"/>
      <c r="B32" s="28" t="n"/>
      <c r="C32" s="28" t="n"/>
      <c r="D32" s="28" t="n"/>
      <c r="E32" s="28" t="n"/>
      <c r="F32" s="42" t="n"/>
      <c r="G32" s="42" t="n"/>
      <c r="H32" s="39" t="str">
        <f>IF(COUNT(F32,G32)&lt;2,"",F32*G32/1000000)</f>
        <v/>
      </c>
      <c r="I32" s="28" t="n"/>
      <c r="J32" s="28" t="n"/>
      <c r="K32" s="2" t="n"/>
    </row>
    <row r="33" ht="30" customHeight="1">
      <c r="A33" s="28" t="n"/>
      <c r="B33" s="28" t="n"/>
      <c r="C33" s="28" t="n"/>
      <c r="D33" s="28" t="n"/>
      <c r="E33" s="28" t="n"/>
      <c r="F33" s="42" t="n"/>
      <c r="G33" s="42" t="n"/>
      <c r="H33" s="39" t="str">
        <f>IF(COUNT(F33,G33)&lt;2,"",F33*G33/1000000)</f>
        <v/>
      </c>
      <c r="I33" s="28" t="n"/>
      <c r="J33" s="28" t="n"/>
      <c r="K33" s="2" t="n"/>
    </row>
    <row r="34" ht="30" customHeight="1">
      <c r="A34" s="28" t="n"/>
      <c r="B34" s="28" t="n"/>
      <c r="C34" s="28" t="n"/>
      <c r="D34" s="28" t="n"/>
      <c r="E34" s="28" t="n"/>
      <c r="F34" s="42" t="n"/>
      <c r="G34" s="42" t="n"/>
      <c r="H34" s="39" t="str">
        <f>IF(COUNT(F34,G34)&lt;2,"",F34*G34/1000000)</f>
        <v/>
      </c>
      <c r="I34" s="28" t="n"/>
      <c r="J34" s="28" t="n"/>
      <c r="K34" s="2" t="n"/>
    </row>
    <row r="35" ht="30" customHeight="1">
      <c r="A35" s="28" t="n"/>
      <c r="B35" s="28" t="n"/>
      <c r="C35" s="28" t="n"/>
      <c r="D35" s="28" t="n"/>
      <c r="E35" s="28" t="n"/>
      <c r="F35" s="42" t="n"/>
      <c r="G35" s="42" t="n"/>
      <c r="H35" s="39" t="str">
        <f>IF(COUNT(F35,G35)&lt;2,"",F35*G35/1000000)</f>
        <v/>
      </c>
      <c r="I35" s="28" t="n"/>
      <c r="J35" s="28" t="n"/>
      <c r="K35" s="2" t="n"/>
    </row>
    <row r="36" ht="30" customHeight="1">
      <c r="A36" s="28" t="n"/>
      <c r="B36" s="28" t="n"/>
      <c r="C36" s="28" t="n"/>
      <c r="D36" s="28" t="n"/>
      <c r="E36" s="28" t="n"/>
      <c r="F36" s="42" t="n"/>
      <c r="G36" s="42" t="n"/>
      <c r="H36" s="39" t="str">
        <f>IF(COUNT(F36,G36)&lt;2,"",F36*G36/1000000)</f>
        <v/>
      </c>
      <c r="I36" s="28" t="n"/>
      <c r="J36" s="28" t="n"/>
      <c r="K36" s="2" t="n"/>
    </row>
    <row r="37" ht="30" customHeight="1">
      <c r="A37" s="28" t="n"/>
      <c r="B37" s="28" t="n"/>
      <c r="C37" s="28" t="n"/>
      <c r="D37" s="28" t="n"/>
      <c r="E37" s="28" t="n"/>
      <c r="F37" s="42" t="n"/>
      <c r="G37" s="42" t="n"/>
      <c r="H37" s="39" t="str">
        <f>IF(COUNT(F37,G37)&lt;2,"",F37*G37/1000000)</f>
        <v/>
      </c>
      <c r="I37" s="28" t="n"/>
      <c r="J37" s="28" t="n"/>
      <c r="K37" s="2" t="n"/>
    </row>
    <row r="38" ht="30" customHeight="1">
      <c r="A38" s="28" t="n"/>
      <c r="B38" s="28" t="n"/>
      <c r="C38" s="28" t="n"/>
      <c r="D38" s="28" t="n"/>
      <c r="E38" s="28" t="n"/>
      <c r="F38" s="42" t="n"/>
      <c r="G38" s="42" t="n"/>
      <c r="H38" s="39" t="str">
        <f>IF(COUNT(F38,G38)&lt;2,"",F38*G38/1000000)</f>
        <v/>
      </c>
      <c r="I38" s="28" t="n"/>
      <c r="J38" s="28" t="n"/>
      <c r="K38" s="2" t="n"/>
    </row>
    <row r="39" ht="30" customHeight="1">
      <c r="A39" s="28" t="n"/>
      <c r="B39" s="28" t="n"/>
      <c r="C39" s="28" t="n"/>
      <c r="D39" s="28" t="n"/>
      <c r="E39" s="28" t="n"/>
      <c r="F39" s="42" t="n"/>
      <c r="G39" s="42" t="n"/>
      <c r="H39" s="39" t="str">
        <f>IF(COUNT(F39,G39)&lt;2,"",F39*G39/1000000)</f>
        <v/>
      </c>
      <c r="I39" s="28" t="n"/>
      <c r="J39" s="28" t="n"/>
      <c r="K39" s="2" t="n"/>
    </row>
    <row r="40" ht="30" customHeight="1">
      <c r="A40" s="28" t="n"/>
      <c r="B40" s="28" t="n"/>
      <c r="C40" s="28" t="n"/>
      <c r="D40" s="28" t="n"/>
      <c r="E40" s="28" t="n"/>
      <c r="F40" s="42" t="n"/>
      <c r="G40" s="42" t="n"/>
      <c r="H40" s="39" t="str">
        <f>IF(COUNT(F40,G40)&lt;2,"",F40*G40/1000000)</f>
        <v/>
      </c>
      <c r="I40" s="28" t="n"/>
      <c r="J40" s="28" t="n"/>
      <c r="K40" s="2" t="n"/>
    </row>
    <row r="41" ht="30" customHeight="1">
      <c r="A41" s="28" t="n"/>
      <c r="B41" s="28" t="n"/>
      <c r="C41" s="28" t="n"/>
      <c r="D41" s="28" t="n"/>
      <c r="E41" s="28" t="n"/>
      <c r="F41" s="42" t="n"/>
      <c r="G41" s="42" t="n"/>
      <c r="H41" s="39" t="str">
        <f>IF(COUNT(F41,G41)&lt;2,"",F41*G41/1000000)</f>
        <v/>
      </c>
      <c r="I41" s="28" t="n"/>
      <c r="J41" s="28" t="n"/>
      <c r="K41" s="2" t="n"/>
    </row>
    <row r="42" ht="30" customHeight="1">
      <c r="A42" s="28" t="n"/>
      <c r="B42" s="28" t="n"/>
      <c r="C42" s="28" t="n"/>
      <c r="D42" s="28" t="n"/>
      <c r="E42" s="28" t="n"/>
      <c r="F42" s="42" t="n"/>
      <c r="G42" s="42" t="n"/>
      <c r="H42" s="39" t="str">
        <f>IF(COUNT(F42,G42)&lt;2,"",F42*G42/1000000)</f>
        <v/>
      </c>
      <c r="I42" s="28" t="n"/>
      <c r="J42" s="28" t="n"/>
      <c r="K42" s="2" t="n"/>
    </row>
    <row r="43" ht="30" customHeight="1">
      <c r="A43" s="28" t="n"/>
      <c r="B43" s="28" t="n"/>
      <c r="C43" s="28" t="n"/>
      <c r="D43" s="28" t="n"/>
      <c r="E43" s="28" t="n"/>
      <c r="F43" s="42" t="n"/>
      <c r="G43" s="42" t="n"/>
      <c r="H43" s="39" t="str">
        <f>IF(COUNT(F43,G43)&lt;2,"",F43*G43/1000000)</f>
        <v/>
      </c>
      <c r="I43" s="28" t="n"/>
      <c r="J43" s="28" t="n"/>
      <c r="K43" s="2" t="n"/>
    </row>
    <row r="44" ht="30" customHeight="1">
      <c r="A44" s="28" t="n"/>
      <c r="B44" s="28" t="n"/>
      <c r="C44" s="28" t="n"/>
      <c r="D44" s="28" t="n"/>
      <c r="E44" s="28" t="n"/>
      <c r="F44" s="42" t="n"/>
      <c r="G44" s="42" t="n"/>
      <c r="H44" s="39" t="str">
        <f>IF(COUNT(F44,G44)&lt;2,"",F44*G44/1000000)</f>
        <v/>
      </c>
      <c r="I44" s="28" t="n"/>
      <c r="J44" s="28" t="n"/>
      <c r="K44" s="2" t="n"/>
    </row>
    <row r="45" ht="30" customHeight="1">
      <c r="A45" s="28" t="n"/>
      <c r="B45" s="28" t="n"/>
      <c r="C45" s="28" t="n"/>
      <c r="D45" s="28" t="n"/>
      <c r="E45" s="28" t="n"/>
      <c r="F45" s="42" t="n"/>
      <c r="G45" s="42" t="n"/>
      <c r="H45" s="39" t="str">
        <f>IF(COUNT(F45,G45)&lt;2,"",F45*G45/1000000)</f>
        <v/>
      </c>
      <c r="I45" s="28" t="n"/>
      <c r="J45" s="28" t="n"/>
      <c r="K45" s="2" t="n"/>
    </row>
    <row r="46" ht="30" customHeight="1">
      <c r="A46" s="28" t="n"/>
      <c r="B46" s="28" t="n"/>
      <c r="C46" s="28" t="n"/>
      <c r="D46" s="28" t="n"/>
      <c r="E46" s="28" t="n"/>
      <c r="F46" s="42" t="n"/>
      <c r="G46" s="42" t="n"/>
      <c r="H46" s="39" t="str">
        <f>IF(COUNT(F46,G46)&lt;2,"",F46*G46/1000000)</f>
        <v/>
      </c>
      <c r="I46" s="28" t="n"/>
      <c r="J46" s="28" t="n"/>
      <c r="K46" s="2" t="n"/>
    </row>
    <row r="47" ht="30" customHeight="1">
      <c r="A47" s="28" t="n"/>
      <c r="B47" s="28" t="n"/>
      <c r="C47" s="28" t="n"/>
      <c r="D47" s="28" t="n"/>
      <c r="E47" s="28" t="n"/>
      <c r="F47" s="42" t="n"/>
      <c r="G47" s="42" t="n"/>
      <c r="H47" s="39" t="str">
        <f>IF(COUNT(F47,G47)&lt;2,"",F47*G47/1000000)</f>
        <v/>
      </c>
      <c r="I47" s="28" t="n"/>
      <c r="J47" s="28" t="n"/>
      <c r="K47" s="2" t="n"/>
    </row>
    <row r="48" ht="30" customHeight="1">
      <c r="A48" s="28" t="n"/>
      <c r="B48" s="28" t="n"/>
      <c r="C48" s="28" t="n"/>
      <c r="D48" s="28" t="n"/>
      <c r="E48" s="28" t="n"/>
      <c r="F48" s="42" t="n"/>
      <c r="G48" s="42" t="n"/>
      <c r="H48" s="39" t="str">
        <f>IF(COUNT(F48,G48)&lt;2,"",F48*G48/1000000)</f>
        <v/>
      </c>
      <c r="I48" s="28" t="n"/>
      <c r="J48" s="28" t="n"/>
      <c r="K48" s="2" t="n"/>
    </row>
    <row r="49" ht="30" customHeight="1">
      <c r="A49" s="28" t="n"/>
      <c r="B49" s="28" t="n"/>
      <c r="C49" s="28" t="n"/>
      <c r="D49" s="28" t="n"/>
      <c r="E49" s="28" t="n"/>
      <c r="F49" s="42" t="n"/>
      <c r="G49" s="42" t="n"/>
      <c r="H49" s="39" t="str">
        <f>IF(COUNT(F49,G49)&lt;2,"",F49*G49/1000000)</f>
        <v/>
      </c>
      <c r="I49" s="28" t="n"/>
      <c r="J49" s="28" t="n"/>
      <c r="K49" s="2" t="n"/>
    </row>
    <row r="50" ht="30" customHeight="1">
      <c r="A50" s="28" t="n"/>
      <c r="B50" s="28" t="n"/>
      <c r="C50" s="28" t="n"/>
      <c r="D50" s="28" t="n"/>
      <c r="E50" s="28" t="n"/>
      <c r="F50" s="42" t="n"/>
      <c r="G50" s="42" t="n"/>
      <c r="H50" s="39" t="str">
        <f>IF(COUNT(F50,G50)&lt;2,"",F50*G50/1000000)</f>
        <v/>
      </c>
      <c r="I50" s="28" t="n"/>
      <c r="J50" s="28" t="n"/>
      <c r="K50" s="2" t="n"/>
    </row>
    <row r="51" ht="30" customHeight="1">
      <c r="A51" s="28" t="n"/>
      <c r="B51" s="28" t="n"/>
      <c r="C51" s="28" t="n"/>
      <c r="D51" s="28" t="n"/>
      <c r="E51" s="28" t="n"/>
      <c r="F51" s="42" t="n"/>
      <c r="G51" s="42" t="n"/>
      <c r="H51" s="39" t="str">
        <f>IF(COUNT(F51,G51)&lt;2,"",F51*G51/1000000)</f>
        <v/>
      </c>
      <c r="I51" s="28" t="n"/>
      <c r="J51" s="28" t="n"/>
      <c r="K51" s="2" t="n"/>
    </row>
    <row r="52" ht="30" customHeight="1">
      <c r="A52" s="28" t="n"/>
      <c r="B52" s="28" t="n"/>
      <c r="C52" s="28" t="n"/>
      <c r="D52" s="28" t="n"/>
      <c r="E52" s="28" t="n"/>
      <c r="F52" s="42" t="n"/>
      <c r="G52" s="42" t="n"/>
      <c r="H52" s="39" t="str">
        <f>IF(COUNT(F52,G52)&lt;2,"",F52*G52/1000000)</f>
        <v/>
      </c>
      <c r="I52" s="28" t="n"/>
      <c r="J52" s="28" t="n"/>
      <c r="K52" s="2" t="n"/>
    </row>
    <row r="53" ht="30" customHeight="1">
      <c r="A53" s="28" t="n"/>
      <c r="B53" s="28" t="n"/>
      <c r="C53" s="28" t="n"/>
      <c r="D53" s="28" t="n"/>
      <c r="E53" s="28" t="n"/>
      <c r="F53" s="42" t="n"/>
      <c r="G53" s="42" t="n"/>
      <c r="H53" s="39" t="str">
        <f>IF(COUNT(F53,G53)&lt;2,"",F53*G53/1000000)</f>
        <v/>
      </c>
      <c r="I53" s="28" t="n"/>
      <c r="J53" s="28" t="n"/>
      <c r="K53" s="2" t="n"/>
    </row>
    <row r="54" ht="30" customHeight="1">
      <c r="A54" s="28" t="n"/>
      <c r="B54" s="28" t="n"/>
      <c r="C54" s="28" t="n"/>
      <c r="D54" s="28" t="n"/>
      <c r="E54" s="28" t="n"/>
      <c r="F54" s="42" t="n"/>
      <c r="G54" s="42" t="n"/>
      <c r="H54" s="39" t="str">
        <f>IF(COUNT(F54,G54)&lt;2,"",F54*G54/1000000)</f>
        <v/>
      </c>
      <c r="I54" s="28" t="n"/>
      <c r="J54" s="28" t="n"/>
      <c r="K54" s="2" t="n"/>
    </row>
    <row r="55" ht="30" customHeight="1">
      <c r="A55" s="28" t="n"/>
      <c r="B55" s="28" t="n"/>
      <c r="C55" s="28" t="n"/>
      <c r="D55" s="28" t="n"/>
      <c r="E55" s="28" t="n"/>
      <c r="F55" s="42" t="n"/>
      <c r="G55" s="42" t="n"/>
      <c r="H55" s="39" t="str">
        <f>IF(COUNT(F55,G55)&lt;2,"",F55*G55/1000000)</f>
        <v/>
      </c>
      <c r="I55" s="28" t="n"/>
      <c r="J55" s="28" t="n"/>
      <c r="K55" s="2" t="n"/>
    </row>
    <row r="56" ht="30" customHeight="1">
      <c r="A56" s="28" t="n"/>
      <c r="B56" s="28" t="n"/>
      <c r="C56" s="28" t="n"/>
      <c r="D56" s="28" t="n"/>
      <c r="E56" s="28" t="n"/>
      <c r="F56" s="42" t="n"/>
      <c r="G56" s="42" t="n"/>
      <c r="H56" s="39" t="str">
        <f>IF(COUNT(F56,G56)&lt;2,"",F56*G56/1000000)</f>
        <v/>
      </c>
      <c r="I56" s="28" t="n"/>
      <c r="J56" s="28" t="n"/>
      <c r="K56" s="2" t="n"/>
    </row>
    <row r="57" ht="30" customHeight="1">
      <c r="A57" s="28" t="n"/>
      <c r="B57" s="28" t="n"/>
      <c r="C57" s="28" t="n"/>
      <c r="D57" s="28" t="n"/>
      <c r="E57" s="28" t="n"/>
      <c r="F57" s="42" t="n"/>
      <c r="G57" s="42" t="n"/>
      <c r="H57" s="39" t="str">
        <f>IF(COUNT(F57,G57)&lt;2,"",F57*G57/1000000)</f>
        <v/>
      </c>
      <c r="I57" s="28" t="n"/>
      <c r="J57" s="28" t="n"/>
      <c r="K57" s="2" t="n"/>
    </row>
    <row r="58" ht="30" customHeight="1">
      <c r="A58" s="28" t="n"/>
      <c r="B58" s="28" t="n"/>
      <c r="C58" s="28" t="n"/>
      <c r="D58" s="28" t="n"/>
      <c r="E58" s="28" t="n"/>
      <c r="F58" s="42" t="n"/>
      <c r="G58" s="42" t="n"/>
      <c r="H58" s="39" t="str">
        <f>IF(COUNT(F58,G58)&lt;2,"",F58*G58/1000000)</f>
        <v/>
      </c>
      <c r="I58" s="28" t="n"/>
      <c r="J58" s="28" t="n"/>
      <c r="K58" s="2" t="n"/>
    </row>
    <row r="59" ht="25" customHeight="1">
      <c r="A59" s="2" t="n"/>
      <c r="B59" s="2" t="n"/>
      <c r="C59" s="2" t="n"/>
      <c r="D59" s="2" t="n"/>
      <c r="E59" s="2" t="n"/>
      <c r="F59" s="2" t="n"/>
      <c r="G59" s="2" t="n"/>
      <c r="H59" s="2" t="n"/>
      <c r="I59" s="2" t="n"/>
      <c r="J59" s="2" t="n"/>
      <c r="K59" s="2" t="n"/>
    </row>
    <row r="60" ht="25" customHeight="1">
      <c r="A60" s="26" t="inlineStr">
        <is>
          <t>Giá nhập tính theo đồng cho một đơn vị bán; thành tiền đổi sang triệu đồng để khớp trang Danh muc.</t>
        </is>
      </c>
      <c r="B60" s="2" t="n"/>
      <c r="C60" s="2" t="n"/>
      <c r="D60" s="2" t="n"/>
      <c r="E60" s="2" t="n"/>
      <c r="F60" s="2" t="n"/>
      <c r="G60" s="2" t="n"/>
      <c r="H60" s="2" t="n"/>
      <c r="I60" s="2" t="n"/>
      <c r="J60" s="2" t="n"/>
      <c r="K60" s="2" t="n"/>
    </row>
    <row r="61" ht="25" customHeight="1">
      <c r="A61" s="26" t="inlineStr">
        <is>
          <t>Loại theo hồ sơ sản phẩm: xác định từ hồ sơ và nhãn của từng sản phẩm, không suy từ công dụng. Men vi sinh, vitamin, nước muối, sản phẩm xịt mũi có thể thuộc các nhóm khác nhau.</t>
        </is>
      </c>
    </row>
    <row r="62" ht="25" customHeight="1">
      <c r="A62" s="26" t="inlineStr">
        <is>
          <t>Trạng thái: Nhập khai trương (đã có lý do nhập rõ ràng), Chờ bổ sung (nhập theo số liệu bán), Chưa nhập (đưa vào danh sách chờ).</t>
        </is>
      </c>
    </row>
    <row r="63" ht="25" customHeight="1">
      <c r="A63" s="26" t="inlineStr">
        <is>
          <t>Mã chưa có lý do nhập rõ ràng nên để Chưa nhập. Hai mã gần giống nhau: ghi khác biệt về giá, quy cách hoặc nhu cầu ở cột Ghi chú.</t>
        </is>
      </c>
    </row>
    <row r="64" ht="25" customHeight="1">
      <c r="A64" s="26" t="inlineStr">
        <is>
          <t>Cần thêm dòng: chèn dòng trong vùng nhập (không chèn dưới dòng cuối) để các công thức đối chiếu tự cập nhật.</t>
        </is>
      </c>
    </row>
    <row r="65" ht="25" customHeight="1">
      <c r="A65" s="26" t="inlineStr">
        <is>
          <t>Bảng dùng lập kế hoạch; dữ liệu vận hành (lô, hạn dùng, tồn kho) đưa vào phần mềm đáp ứng GPP.</t>
        </is>
      </c>
    </row>
  </sheetData>
  <conditionalFormatting sqref="H10:H15">
    <cfRule type="expression" priority="1" dxfId="0">
      <formula>H10="Vượt ngân sách"</formula>
    </cfRule>
  </conditionalFormatting>
  <dataValidations count="5">
    <dataValidation sqref="A19:A58" showDropDown="0" showInputMessage="0" showErrorMessage="1" allowBlank="1" errorTitle="Nhóm hàng" error="Chọn nhóm hàng trong danh sách (lấy từ trang Danh muc)." type="list" errorStyle="stop">
      <formula1>='Danh muc'!$A$9:$A$13</formula1>
    </dataValidation>
    <dataValidation sqref="D19:D58" showDropDown="0" showInputMessage="0" showErrorMessage="1" allowBlank="1" errorTitle="Loại" error="Chọn loại trong danh sách." type="list" errorStyle="stop">
      <formula1>"Thuốc kê đơn,Thuốc không kê đơn,TPCN,Mỹ phẩm,Thiết bị y tế,Vật tư y tế,Khác"</formula1>
    </dataValidation>
    <dataValidation sqref="F19:F58" showDropDown="0" showInputMessage="0" showErrorMessage="1" allowBlank="1" errorTitle="Giá nhập" error="Nhập số không âm (đồng)." type="decimal" errorStyle="stop" operator="greaterThanOrEqual">
      <formula1>0</formula1>
    </dataValidation>
    <dataValidation sqref="G19:G58" showDropDown="0" showInputMessage="0" showErrorMessage="1" allowBlank="1" errorTitle="Số lượng" error="Nhập số nguyên không âm." type="whole" errorStyle="stop" operator="greaterThanOrEqual">
      <formula1>0</formula1>
    </dataValidation>
    <dataValidation sqref="I19:I58" showDropDown="0" showInputMessage="0" showErrorMessage="1" allowBlank="1" errorTitle="Trạng thái" error="Chọn một trong ba trạng thái." type="list" errorStyle="stop">
      <formula1>"Nhập khai trương,Chờ bổ sung,Chưa nhập"</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21"/>
  <sheetViews>
    <sheetView showGridLines="0" workbookViewId="0">
      <selection activeCell="A1" sqref="A1"/>
    </sheetView>
  </sheetViews>
  <sheetFormatPr baseColWidth="8" defaultRowHeight="15"/>
  <cols>
    <col width="26" customWidth="1" min="1" max="1"/>
    <col width="62" customWidth="1" min="2" max="2"/>
    <col width="40" customWidth="1" min="3" max="3"/>
    <col width="24" customWidth="1" min="4" max="4"/>
    <col width="2" customWidth="1" min="5" max="5"/>
    <col width="2" customWidth="1" min="6" max="6"/>
  </cols>
  <sheetData>
    <row r="1" ht="70" customHeight="1">
      <c r="A1" s="2" t="n"/>
      <c r="B1" s="2" t="n"/>
      <c r="C1" s="2" t="n"/>
      <c r="D1" s="2" t="n"/>
      <c r="E1" s="2" t="n"/>
      <c r="F1" s="2" t="n"/>
    </row>
    <row r="2" ht="25" customHeight="1">
      <c r="A2" s="3" t="inlineStr">
        <is>
          <t>TIÊU CHÍ CHỌN HÀNG</t>
        </is>
      </c>
      <c r="B2" s="2" t="n"/>
      <c r="C2" s="2" t="n"/>
      <c r="D2" s="2" t="n"/>
      <c r="E2" s="2" t="n"/>
      <c r="F2" s="2" t="n"/>
    </row>
    <row r="3" ht="25" customHeight="1">
      <c r="A3" s="4" t="inlineStr">
        <is>
          <t>NGHỀ DƯỢC · ngheduoc.com</t>
        </is>
      </c>
      <c r="B3" s="2" t="n"/>
      <c r="C3" s="2" t="n"/>
      <c r="D3" s="2" t="n"/>
      <c r="E3" s="2" t="n"/>
      <c r="F3" s="2" t="n"/>
    </row>
    <row r="4" ht="25" customHeight="1">
      <c r="A4" s="2" t="n"/>
      <c r="B4" s="2" t="n"/>
      <c r="C4" s="2" t="n"/>
      <c r="D4" s="2" t="n"/>
      <c r="E4" s="2" t="n"/>
      <c r="F4" s="2" t="n"/>
    </row>
    <row r="5" ht="42" customHeight="1">
      <c r="A5" s="10" t="inlineStr">
        <is>
          <t>Tiêu chí</t>
        </is>
      </c>
      <c r="B5" s="10" t="inlineStr">
        <is>
          <t>Cách áp dụng</t>
        </is>
      </c>
      <c r="C5" s="10" t="inlineStr">
        <is>
          <t>Căn cứ / tính chất</t>
        </is>
      </c>
      <c r="D5" s="10" t="inlineStr">
        <is>
          <t>Ghi chú của bạn</t>
        </is>
      </c>
      <c r="E5" s="2" t="n"/>
      <c r="F5" s="2" t="n"/>
    </row>
    <row r="6" ht="62" customHeight="1">
      <c r="A6" s="11" t="inlineStr">
        <is>
          <t>Nhu cầu</t>
        </is>
      </c>
      <c r="B6" s="11" t="inlineStr">
        <is>
          <t>Ghi lý do chọn từ khảo sát, nhu cầu theo mùa hoặc đơn thuốc phù hợp.</t>
        </is>
      </c>
      <c r="C6" s="11" t="inlineStr">
        <is>
          <t>Gợi ý quản trị</t>
        </is>
      </c>
      <c r="D6" s="28" t="n"/>
      <c r="E6" s="2" t="n"/>
      <c r="F6" s="2" t="n"/>
    </row>
    <row r="7" ht="62" customHeight="1">
      <c r="A7" s="11" t="inlineStr">
        <is>
          <t>Tốc độ bán</t>
        </is>
      </c>
      <c r="B7" s="11" t="inlineStr">
        <is>
          <t>Chưa có dữ liệu thì nhập thăm dò; cân nhắc thời gian giao bổ sung.</t>
        </is>
      </c>
      <c r="C7" s="11" t="inlineStr">
        <is>
          <t>Giả định cần theo dõi</t>
        </is>
      </c>
      <c r="D7" s="28" t="n"/>
      <c r="E7" s="2" t="n"/>
      <c r="F7" s="2" t="n"/>
    </row>
    <row r="8" ht="62" customHeight="1">
      <c r="A8" s="11" t="inlineStr">
        <is>
          <t>Hạn dùng</t>
        </is>
      </c>
      <c r="B8" s="11" t="inlineStr">
        <is>
          <t>Đối chiếu hạn còn lại với lượng nhập và thời gian bán dự kiến.</t>
        </is>
      </c>
      <c r="C8" s="11" t="inlineStr">
        <is>
          <t>GPP III.1(d); ngưỡng nhận là quyết định nội bộ</t>
        </is>
      </c>
      <c r="D8" s="28" t="n"/>
      <c r="E8" s="2" t="n"/>
      <c r="F8" s="2" t="n"/>
    </row>
    <row r="9" ht="62" customHeight="1">
      <c r="A9" s="11" t="inlineStr">
        <is>
          <t>Bảo quản</t>
        </is>
      </c>
      <c r="B9" s="11" t="inlineStr">
        <is>
          <t>Đối chiếu nhãn với thiết bị, vị trí và điều kiện vận chuyển.</t>
        </is>
      </c>
      <c r="C9" s="11" t="inlineStr">
        <is>
          <t>GPP II.3</t>
        </is>
      </c>
      <c r="D9" s="28" t="n"/>
      <c r="E9" s="2" t="n"/>
      <c r="F9" s="2" t="n"/>
    </row>
    <row r="10" ht="62" customHeight="1">
      <c r="A10" s="11" t="inlineStr">
        <is>
          <t>Trùng lặp</t>
        </is>
      </c>
      <c r="B10" s="11" t="inlineStr">
        <is>
          <t>Cân nhắc 1–2 lựa chọn trước khi mở rộng; phân biệt hàm lượng, dạng dùng.</t>
        </is>
      </c>
      <c r="C10" s="11" t="inlineStr">
        <is>
          <t>Gợi ý quản trị</t>
        </is>
      </c>
      <c r="D10" s="28" t="n"/>
      <c r="E10" s="2" t="n"/>
      <c r="F10" s="2" t="n"/>
    </row>
    <row r="11" ht="62" customHeight="1">
      <c r="A11" s="11" t="inlineStr">
        <is>
          <t>Nguồn và chứng từ</t>
        </is>
      </c>
      <c r="B11" s="11" t="inlineStr">
        <is>
          <t>Nguồn hợp pháp, đủ chứng từ; chính sách đổi trả rõ.</t>
        </is>
      </c>
      <c r="C11" s="11" t="inlineStr">
        <is>
          <t>GPP III.1; đổi trả là thỏa thuận</t>
        </is>
      </c>
      <c r="D11" s="28" t="n"/>
      <c r="E11" s="2" t="n"/>
      <c r="F11" s="2" t="n"/>
    </row>
    <row r="12" ht="25" customHeight="1">
      <c r="A12" s="2" t="n"/>
      <c r="B12" s="2" t="n"/>
      <c r="C12" s="2" t="n"/>
      <c r="D12" s="2" t="n"/>
      <c r="E12" s="2" t="n"/>
      <c r="F12" s="2" t="n"/>
    </row>
    <row r="13" ht="25" customHeight="1">
      <c r="A13" s="2" t="inlineStr">
        <is>
          <t>Ngưỡng hạn dùng minh họa: &gt;18 tháng (kê đơn), &gt;12 tháng (OTC, TPCN).</t>
        </is>
      </c>
      <c r="B13" s="2" t="n"/>
      <c r="C13" s="2" t="n"/>
      <c r="D13" s="2" t="n"/>
      <c r="E13" s="2" t="n"/>
      <c r="F13" s="2" t="n"/>
    </row>
    <row r="14" ht="25" customHeight="1">
      <c r="A14" s="2" t="inlineStr">
        <is>
          <t>Đây là đề xuất mua hàng từ brief, không phải quy định hoặc chuẩn áp dụng chung.</t>
        </is>
      </c>
      <c r="B14" s="2" t="n"/>
      <c r="C14" s="2" t="n"/>
      <c r="D14" s="2" t="n"/>
      <c r="E14" s="2" t="n"/>
      <c r="F14" s="2" t="n"/>
    </row>
    <row r="15" ht="25" customHeight="1">
      <c r="A15" s="2" t="inlineStr">
        <is>
          <t>Sản phẩm có hạn dùng gốc ngắn: xét riêng lượng nhập, thời gian bán và điều kiện đổi trả.</t>
        </is>
      </c>
      <c r="B15" s="2" t="n"/>
      <c r="C15" s="2" t="n"/>
      <c r="D15" s="2" t="n"/>
      <c r="E15" s="2" t="n"/>
      <c r="F15" s="2" t="n"/>
    </row>
    <row r="16" ht="25" customHeight="1">
      <c r="A16" s="2" t="n"/>
      <c r="B16" s="2" t="n"/>
      <c r="C16" s="2" t="n"/>
      <c r="D16" s="2" t="n"/>
      <c r="E16" s="2" t="n"/>
      <c r="F16" s="2" t="n"/>
    </row>
    <row r="17" ht="25" customHeight="1">
      <c r="A17" s="2" t="inlineStr">
        <is>
          <t>Nguồn: brief Nghề Dược 06/11/2026; căn cứ GPP và liên kết ở trang Checklist GPP.</t>
        </is>
      </c>
      <c r="B17" s="2" t="n"/>
      <c r="C17" s="2" t="n"/>
      <c r="D17" s="2" t="n"/>
      <c r="E17" s="2" t="n"/>
      <c r="F17" s="2" t="n"/>
    </row>
    <row r="18" ht="25" customHeight="1">
      <c r="A18" s="2" t="n"/>
      <c r="B18" s="2" t="n"/>
      <c r="C18" s="2" t="n"/>
      <c r="D18" s="2" t="n"/>
      <c r="E18" s="2" t="n"/>
      <c r="F18" s="2" t="n"/>
    </row>
    <row r="19" ht="25" customHeight="1">
      <c r="A19" s="2" t="n"/>
      <c r="B19" s="2" t="n"/>
      <c r="C19" s="2" t="n"/>
      <c r="D19" s="2" t="n"/>
      <c r="E19" s="2" t="n"/>
      <c r="F19" s="2" t="n"/>
    </row>
    <row r="20" ht="25" customHeight="1">
      <c r="A20" s="2" t="n"/>
      <c r="B20" s="2" t="n"/>
      <c r="C20" s="2" t="n"/>
      <c r="D20" s="2" t="n"/>
      <c r="E20" s="2" t="n"/>
      <c r="F20" s="2" t="n"/>
    </row>
    <row r="21" ht="25" customHeight="1">
      <c r="A21" s="2" t="n"/>
      <c r="B21" s="2" t="n"/>
      <c r="C21" s="2" t="n"/>
      <c r="D21" s="2" t="n"/>
      <c r="E21" s="2" t="n"/>
      <c r="F21" s="2" t="n"/>
    </row>
  </sheetData>
  <pageMargins left="0.7" right="0.7" top="0.75" bottom="0.75" header="0.3" footer="0.3"/>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F24"/>
  <sheetViews>
    <sheetView showGridLines="0" workbookViewId="0">
      <selection activeCell="A1" sqref="A1"/>
    </sheetView>
  </sheetViews>
  <sheetFormatPr baseColWidth="8" defaultRowHeight="15"/>
  <cols>
    <col width="49" customWidth="1" min="1" max="1"/>
    <col width="18" customWidth="1" min="2" max="2"/>
    <col width="28" customWidth="1" min="3" max="3"/>
    <col width="29" customWidth="1" min="4" max="4"/>
    <col width="27" customWidth="1" min="5" max="5"/>
    <col width="2" customWidth="1" min="6" max="6"/>
  </cols>
  <sheetData>
    <row r="1" ht="70" customHeight="1">
      <c r="A1" s="2" t="n"/>
      <c r="B1" s="2" t="n"/>
      <c r="C1" s="2" t="n"/>
      <c r="D1" s="2" t="n"/>
      <c r="E1" s="2" t="n"/>
      <c r="F1" s="2" t="n"/>
    </row>
    <row r="2" ht="25" customHeight="1">
      <c r="A2" s="3" t="inlineStr">
        <is>
          <t>CHECKLIST TRƯỚC KHI NHẬP</t>
        </is>
      </c>
      <c r="B2" s="2" t="n"/>
      <c r="C2" s="2" t="n"/>
      <c r="D2" s="2" t="n"/>
      <c r="E2" s="2" t="n"/>
      <c r="F2" s="2" t="n"/>
    </row>
    <row r="3" ht="25" customHeight="1">
      <c r="A3" s="4" t="inlineStr">
        <is>
          <t>NGHỀ DƯỢC · ngheduoc.com</t>
        </is>
      </c>
      <c r="B3" s="2" t="n"/>
      <c r="C3" s="2" t="n"/>
      <c r="D3" s="2" t="n"/>
      <c r="E3" s="2" t="n"/>
      <c r="F3" s="2" t="n"/>
    </row>
    <row r="4" ht="25" customHeight="1">
      <c r="A4" s="2" t="n"/>
      <c r="B4" s="2" t="n"/>
      <c r="C4" s="2" t="n"/>
      <c r="D4" s="2" t="n"/>
      <c r="E4" s="2" t="n"/>
      <c r="F4" s="2" t="n"/>
    </row>
    <row r="5" ht="42" customHeight="1">
      <c r="A5" s="10" t="inlineStr">
        <is>
          <t>Việc cần kiểm tra</t>
        </is>
      </c>
      <c r="B5" s="10" t="inlineStr">
        <is>
          <t>Căn cứ GPP</t>
        </is>
      </c>
      <c r="C5" s="10" t="inlineStr">
        <is>
          <t>Kết quả</t>
        </is>
      </c>
      <c r="D5" s="10" t="inlineStr">
        <is>
          <t>Người phụ trách</t>
        </is>
      </c>
      <c r="E5" s="10" t="inlineStr">
        <is>
          <t>Việc còn cần làm</t>
        </is>
      </c>
      <c r="F5" s="2" t="n"/>
    </row>
    <row r="6" ht="62" customHeight="1">
      <c r="A6" s="11" t="inlineStr">
        <is>
          <t>Nguồn thuốc hợp pháp; hồ sơ lựa chọn nhà cung cấp</t>
        </is>
      </c>
      <c r="B6" s="11" t="inlineStr">
        <is>
          <t>III.1(a), (b)</t>
        </is>
      </c>
      <c r="C6" s="28" t="inlineStr">
        <is>
          <t>Chưa kiểm tra</t>
        </is>
      </c>
      <c r="D6" s="28" t="n"/>
      <c r="E6" s="28" t="n"/>
      <c r="F6" s="2" t="n"/>
    </row>
    <row r="7" ht="62" customHeight="1">
      <c r="A7" s="11" t="inlineStr">
        <is>
          <t>Thuốc được phép lưu hành, bao gói và nhãn phù hợp; đủ chứng từ</t>
        </is>
      </c>
      <c r="B7" s="11" t="inlineStr">
        <is>
          <t>III.1(c)</t>
        </is>
      </c>
      <c r="C7" s="28" t="inlineStr">
        <is>
          <t>Chưa kiểm tra</t>
        </is>
      </c>
      <c r="D7" s="28" t="n"/>
      <c r="E7" s="28" t="n"/>
      <c r="F7" s="2" t="n"/>
    </row>
    <row r="8" ht="62" customHeight="1">
      <c r="A8" s="11" t="inlineStr">
        <is>
          <t>Kiểm tra hạn dùng, nhãn và chất lượng cảm quan khi nhập</t>
        </is>
      </c>
      <c r="B8" s="11" t="inlineStr">
        <is>
          <t>III.1(d)</t>
        </is>
      </c>
      <c r="C8" s="28" t="inlineStr">
        <is>
          <t>Chưa kiểm tra</t>
        </is>
      </c>
      <c r="D8" s="28" t="n"/>
      <c r="E8" s="28" t="n"/>
      <c r="F8" s="2" t="n"/>
    </row>
    <row r="9" ht="62" customHeight="1">
      <c r="A9" s="11" t="inlineStr">
        <is>
          <t>Đáp ứng nhãn; phòng ≤30°C, độ ẩm ≤75%</t>
        </is>
      </c>
      <c r="B9" s="11" t="inlineStr">
        <is>
          <t>II.3(b)</t>
        </is>
      </c>
      <c r="C9" s="28" t="inlineStr">
        <is>
          <t>Chưa kiểm tra</t>
        </is>
      </c>
      <c r="D9" s="28" t="n"/>
      <c r="E9" s="28" t="n"/>
      <c r="F9" s="2" t="n"/>
    </row>
    <row r="10" ht="62" customHeight="1">
      <c r="A10" s="11" t="inlineStr">
        <is>
          <t>Phương tiện phù hợp nếu có thuốc mát 8–15°C hoặc lạnh 2–8°C</t>
        </is>
      </c>
      <c r="B10" s="11" t="inlineStr">
        <is>
          <t>II.3(b)</t>
        </is>
      </c>
      <c r="C10" s="28" t="inlineStr">
        <is>
          <t>Chưa kiểm tra</t>
        </is>
      </c>
      <c r="D10" s="28" t="n"/>
      <c r="E10" s="28" t="n"/>
      <c r="F10" s="2" t="n"/>
    </row>
    <row r="11" ht="62" customHeight="1">
      <c r="A11" s="11" t="inlineStr">
        <is>
          <t>Nhiệt kế, ẩm kế hiệu chuẩn; thiết bị nhiệt độ tự ghi theo quy định</t>
        </is>
      </c>
      <c r="B11" s="11" t="inlineStr">
        <is>
          <t>II.3(a)</t>
        </is>
      </c>
      <c r="C11" s="28" t="inlineStr">
        <is>
          <t>Chưa kiểm tra</t>
        </is>
      </c>
      <c r="D11" s="28" t="n"/>
      <c r="E11" s="28" t="n"/>
      <c r="F11" s="2" t="n"/>
    </row>
    <row r="12" ht="62" customHeight="1">
      <c r="A12" s="11" t="inlineStr">
        <is>
          <t>Mỹ phẩm, TPCN, thiết bị y tế riêng khu; biển “Sản phẩm này không phải là thuốc”</t>
        </is>
      </c>
      <c r="B12" s="11" t="inlineStr">
        <is>
          <t>II.2(c)</t>
        </is>
      </c>
      <c r="C12" s="28" t="inlineStr">
        <is>
          <t>Chưa kiểm tra</t>
        </is>
      </c>
      <c r="D12" s="28" t="n"/>
      <c r="E12" s="28" t="n"/>
      <c r="F12" s="2" t="n"/>
    </row>
    <row r="13" ht="62" customHeight="1">
      <c r="A13" s="11" t="inlineStr">
        <is>
          <t>Dữ liệu lô, hạn, nguồn; phần mềm, internet, liên thông theo hướng dẫn</t>
        </is>
      </c>
      <c r="B13" s="11" t="inlineStr">
        <is>
          <t>II.4(b), (c)</t>
        </is>
      </c>
      <c r="C13" s="28" t="inlineStr">
        <is>
          <t>Chưa kiểm tra</t>
        </is>
      </c>
      <c r="D13" s="28" t="n"/>
      <c r="E13" s="28" t="n"/>
      <c r="F13" s="2" t="n"/>
    </row>
    <row r="14" ht="62" customHeight="1">
      <c r="A14" s="11" t="inlineStr">
        <is>
          <t>Lưu hồ sơ tối thiểu 1 năm từ khi thuốc hết hạn dùng</t>
        </is>
      </c>
      <c r="B14" s="11" t="inlineStr">
        <is>
          <t>II.4(d)</t>
        </is>
      </c>
      <c r="C14" s="28" t="inlineStr">
        <is>
          <t>Chưa kiểm tra</t>
        </is>
      </c>
      <c r="D14" s="28" t="n"/>
      <c r="E14" s="28" t="n"/>
      <c r="F14" s="2" t="n"/>
    </row>
    <row r="15" ht="25" customHeight="1">
      <c r="A15" s="2" t="n"/>
      <c r="B15" s="2" t="n"/>
      <c r="C15" s="2" t="n"/>
      <c r="D15" s="2" t="n"/>
      <c r="E15" s="2" t="n"/>
      <c r="F15" s="2" t="n"/>
    </row>
    <row r="16" ht="25" customHeight="1">
      <c r="A16" s="2" t="inlineStr">
        <is>
          <t>Chọn “Không áp dụng” kèm lý do, ví dụ danh mục không có hàng cần bảo quản lạnh.</t>
        </is>
      </c>
      <c r="B16" s="2" t="n"/>
      <c r="C16" s="2" t="n"/>
      <c r="D16" s="2" t="n"/>
      <c r="E16" s="2" t="n"/>
      <c r="F16" s="2" t="n"/>
    </row>
    <row r="17" ht="25" customHeight="1">
      <c r="A17" s="2" t="inlineStr">
        <is>
          <t>Phạm vi: kiểm tra phục vụ nhập hàng, không thay toàn bộ tiêu chuẩn đánh giá GPP.</t>
        </is>
      </c>
      <c r="B17" s="2" t="n"/>
      <c r="C17" s="2" t="n"/>
      <c r="D17" s="2" t="n"/>
      <c r="E17" s="2" t="n"/>
      <c r="F17" s="2" t="n"/>
    </row>
    <row r="18" ht="25" customHeight="1">
      <c r="A18" s="2" t="n"/>
      <c r="B18" s="2" t="n"/>
      <c r="C18" s="2" t="n"/>
      <c r="D18" s="2" t="n"/>
      <c r="E18" s="2" t="n"/>
      <c r="F18" s="2" t="n"/>
    </row>
    <row r="19" ht="25" customHeight="1">
      <c r="A19" s="2" t="inlineStr">
        <is>
          <t>Nguồn: Phụ lục I-1a TT 02/2018/TT-BYT ngày 22/01/2018, Bộ Y tế; bản hợp nhất 2025.</t>
        </is>
      </c>
      <c r="B19" s="2" t="n"/>
      <c r="C19" s="2" t="n"/>
      <c r="D19" s="2" t="n"/>
      <c r="E19" s="2" t="n"/>
      <c r="F19" s="2" t="n"/>
    </row>
    <row r="20" ht="25" customHeight="1">
      <c r="A20" s="2" t="inlineStr">
        <is>
          <t>https://datafiles.chinhphu.vn/cpp/files/vbpq/2025/7/11-vbhn-byt.pdf</t>
        </is>
      </c>
      <c r="B20" s="2" t="n"/>
      <c r="C20" s="2" t="n"/>
      <c r="D20" s="2" t="n"/>
      <c r="E20" s="2" t="n"/>
      <c r="F20" s="2" t="n"/>
    </row>
    <row r="21" ht="25" customHeight="1">
      <c r="A21" s="2" t="inlineStr">
        <is>
          <t>Đã đối chiếu QĐ 2656/QĐ-BYT ngày 19/08/2026; cập nhật 06/11/2026.</t>
        </is>
      </c>
      <c r="B21" s="2" t="n"/>
      <c r="C21" s="2" t="n"/>
      <c r="D21" s="2" t="n"/>
      <c r="E21" s="2" t="n"/>
      <c r="F21" s="2" t="n"/>
    </row>
    <row r="22" ht="25" customHeight="1">
      <c r="A22" s="2" t="inlineStr">
        <is>
          <t>https://datafiles.chinhphu.vn/cpp/files/vbpq/2026/9/2656-byt.signed.pdf</t>
        </is>
      </c>
      <c r="B22" s="2" t="n"/>
      <c r="C22" s="2" t="n"/>
      <c r="D22" s="2" t="n"/>
      <c r="E22" s="2" t="n"/>
      <c r="F22" s="2" t="n"/>
    </row>
    <row r="23" ht="25" customHeight="1">
      <c r="A23" s="2" t="n"/>
      <c r="B23" s="2" t="n"/>
      <c r="C23" s="2" t="n"/>
      <c r="D23" s="2" t="n"/>
      <c r="E23" s="2" t="n"/>
      <c r="F23" s="2" t="n"/>
    </row>
    <row r="24" ht="25" customHeight="1">
      <c r="A24" s="2" t="n"/>
      <c r="B24" s="2" t="n"/>
      <c r="C24" s="2" t="n"/>
      <c r="D24" s="2" t="n"/>
      <c r="E24" s="2" t="n"/>
      <c r="F24" s="2" t="n"/>
    </row>
  </sheetData>
  <conditionalFormatting sqref="C6:C14">
    <cfRule type="containsText" priority="1" operator="containsText" dxfId="0" text="Cần bổ sung"/>
  </conditionalFormatting>
  <dataValidations count="1">
    <dataValidation sqref="C6:C14" showDropDown="0" showInputMessage="0" showErrorMessage="0" allowBlank="0" type="list">
      <formula1>"Chưa kiểm tra,Đạt,Cần bổ sung,Không áp dụng"</formula1>
    </dataValidation>
  </dataValidations>
  <pageMargins left="0.7" right="0.7" top="0.75" bottom="0.75" header="0.3" footer="0.3"/>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2026-11-06T06:38:34Z</dcterms:created>
  <dcterms:modified xmlns:dcterms="http://purl.org/dc/terms/" xmlns:xsi="http://www.w3.org/2001/XMLSchema-instance" xsi:type="dcterms:W3CDTF">2026-11-06T06:38:34Z</dcterms:modified>
</cp:coreProperties>
</file>